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10 OCTOBER/"/>
    </mc:Choice>
  </mc:AlternateContent>
  <xr:revisionPtr revIDLastSave="0" documentId="13_ncr:1_{32CB8C7E-5C2D-AB41-B89D-FBF45330E3C2}" xr6:coauthVersionLast="45" xr6:coauthVersionMax="45" xr10:uidLastSave="{00000000-0000-0000-0000-000000000000}"/>
  <bookViews>
    <workbookView xWindow="4140" yWindow="2440" windowWidth="32660" windowHeight="1540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848" i="1" l="1"/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M20" i="1" l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O82" i="1" s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AH203" i="1"/>
  <c r="AN203" i="1"/>
  <c r="AS203" i="1"/>
  <c r="AS206" i="1" s="1"/>
  <c r="AX203" i="1"/>
  <c r="BD203" i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AV389" i="1"/>
  <c r="AV392" i="1" s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BF451" i="1" s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AL547" i="1" s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S144" i="1" s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S516" i="1" s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L423" i="1" s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Y547" i="1" s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W857" i="1" s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L260" i="1" s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X539" i="1" s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O105" i="1" s="1"/>
  <c r="AY164" i="1"/>
  <c r="AH165" i="1"/>
  <c r="AN165" i="1"/>
  <c r="AS165" i="1"/>
  <c r="AX165" i="1"/>
  <c r="BD165" i="1"/>
  <c r="BF165" i="1" s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Q260" i="1" s="1"/>
  <c r="AX258" i="1"/>
  <c r="BE288" i="1"/>
  <c r="AH289" i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S539" i="1" s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BD640" i="1" s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BC601" i="1" s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BF755" i="1" s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P818" i="1"/>
  <c r="BB547" i="1"/>
  <c r="AF516" i="1"/>
  <c r="AV516" i="1"/>
  <c r="BC477" i="1"/>
  <c r="AN392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T547" i="1"/>
  <c r="BC539" i="1"/>
  <c r="AO477" i="1"/>
  <c r="BB485" i="1"/>
  <c r="BB423" i="1"/>
  <c r="AV454" i="1"/>
  <c r="BD454" i="1"/>
  <c r="BF351" i="1"/>
  <c r="BC353" i="1"/>
  <c r="BF235" i="1"/>
  <c r="BD206" i="1"/>
  <c r="BF110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J173" i="1"/>
  <c r="AF173" i="1"/>
  <c r="AU173" i="1"/>
  <c r="BB111" i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AX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S51" i="1" s="1"/>
  <c r="AW48" i="1"/>
  <c r="AW51" i="1" s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S82" i="1"/>
  <c r="AI103" i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AX144" i="1" s="1"/>
  <c r="BB142" i="1"/>
  <c r="AK144" i="1"/>
  <c r="AO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AW198" i="1" s="1"/>
  <c r="BA196" i="1"/>
  <c r="BE196" i="1"/>
  <c r="BD198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T206" i="1" s="1"/>
  <c r="AX204" i="1"/>
  <c r="AX206" i="1" s="1"/>
  <c r="BB204" i="1"/>
  <c r="AO206" i="1"/>
  <c r="AW206" i="1"/>
  <c r="AF226" i="1"/>
  <c r="AJ226" i="1"/>
  <c r="AN226" i="1"/>
  <c r="AN229" i="1" s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V260" i="1" s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V328" i="1"/>
  <c r="AV330" i="1" s="1"/>
  <c r="BD328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N195" i="1"/>
  <c r="AN198" i="1" s="1"/>
  <c r="AR195" i="1"/>
  <c r="AV195" i="1"/>
  <c r="AZ195" i="1"/>
  <c r="AZ198" i="1" s="1"/>
  <c r="AI196" i="1"/>
  <c r="AM196" i="1"/>
  <c r="AQ196" i="1"/>
  <c r="AU196" i="1"/>
  <c r="AY196" i="1"/>
  <c r="AF204" i="1"/>
  <c r="AJ204" i="1"/>
  <c r="AN204" i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S330" i="1" s="1"/>
  <c r="AZ328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K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Z508" i="1" s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O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W514" i="1"/>
  <c r="BA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AI671" i="1" s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T539" i="1" s="1"/>
  <c r="AY536" i="1"/>
  <c r="BE536" i="1"/>
  <c r="BE544" i="1"/>
  <c r="BE547" i="1" s="1"/>
  <c r="BA544" i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98" i="1"/>
  <c r="AZ598" i="1"/>
  <c r="AV598" i="1"/>
  <c r="AR598" i="1"/>
  <c r="AN598" i="1"/>
  <c r="BA598" i="1"/>
  <c r="BA601" i="1" s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BC609" i="1" s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BD609" i="1" s="1"/>
  <c r="AZ607" i="1"/>
  <c r="AV607" i="1"/>
  <c r="AR607" i="1"/>
  <c r="AR609" i="1" s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V694" i="1" s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33" i="1"/>
  <c r="AX694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R787" i="1" s="1"/>
  <c r="AM786" i="1"/>
  <c r="AH786" i="1"/>
  <c r="AP786" i="1"/>
  <c r="AZ786" i="1"/>
  <c r="BE724" i="1"/>
  <c r="BA724" i="1"/>
  <c r="AW724" i="1"/>
  <c r="AW725" i="1" s="1"/>
  <c r="AS724" i="1"/>
  <c r="AS725" i="1" s="1"/>
  <c r="AO724" i="1"/>
  <c r="AK724" i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BD818" i="1" s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Y694" i="1" s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A857" i="1" s="1"/>
  <c r="BB856" i="1"/>
  <c r="BB857" i="1" s="1"/>
  <c r="AX856" i="1"/>
  <c r="AT856" i="1"/>
  <c r="AP856" i="1"/>
  <c r="AL856" i="1"/>
  <c r="AL857" i="1" s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H818" i="1" l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F787" i="1" l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07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L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2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31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36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M83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CK511" i="1" l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622" i="1" l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<sst xmlns="http://schemas.openxmlformats.org/spreadsheetml/2006/main" count="7876" uniqueCount="87">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</sst>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924" zoomScale="95" zoomScaleNormal="95" zoomScalePageLayoutView="50" workbookViewId="0">
      <selection activeCell="B940" sqref="B940:AA959"/>
    </sheetView>
  </sheetViews>
  <sheetFormatPr baseColWidth="10" defaultColWidth="8.83203125" defaultRowHeight="13" x14ac:dyDescent="0.15"/>
  <cols>
    <col min="1" max="1" width="10.5" style="227" customWidth="1"/>
    <col min="2" max="2" width="8.33203125" style="227" customWidth="1"/>
    <col min="3" max="3" width="6.1640625" style="227" customWidth="1"/>
    <col min="4" max="4" width="6.6640625" style="227" customWidth="1"/>
    <col min="5" max="5" width="6.33203125" style="227" customWidth="1"/>
    <col min="6" max="6" width="6" style="227" customWidth="1"/>
    <col min="7" max="7" width="6.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 x14ac:dyDescent="0.2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15">
      <c r="A5" s="301">
        <v>44105</v>
      </c>
      <c r="B5" s="301"/>
      <c r="C5" s="301"/>
      <c r="D5" s="301"/>
      <c r="BI5" s="300">
        <f>A5</f>
        <v>44105</v>
      </c>
      <c r="BJ5" s="300"/>
      <c r="BK5" s="300"/>
      <c r="BL5" s="300"/>
    </row>
    <row r="6" spans="1:93" ht="14" thickBot="1" x14ac:dyDescent="0.2">
      <c r="AE6" s="272" t="s">
        <v>84</v>
      </c>
    </row>
    <row r="7" spans="1:93" ht="15" thickTop="1" thickBot="1" x14ac:dyDescent="0.2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3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 x14ac:dyDescent="0.2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 x14ac:dyDescent="0.15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461</v>
      </c>
      <c r="AG9" s="186">
        <f t="shared" ref="AG9:AV10" si="0">SUMIF($A$9:$A$32,$AE9,C$9:C$32)</f>
        <v>343</v>
      </c>
      <c r="AH9" s="127">
        <f t="shared" si="0"/>
        <v>228</v>
      </c>
      <c r="AI9" s="180">
        <f t="shared" si="0"/>
        <v>284</v>
      </c>
      <c r="AJ9" s="126">
        <f t="shared" si="0"/>
        <v>220</v>
      </c>
      <c r="AK9" s="128">
        <f t="shared" si="0"/>
        <v>270</v>
      </c>
      <c r="AL9" s="127">
        <f t="shared" si="0"/>
        <v>511</v>
      </c>
      <c r="AM9" s="180">
        <f t="shared" si="0"/>
        <v>464</v>
      </c>
      <c r="AN9" s="126">
        <f t="shared" si="0"/>
        <v>115</v>
      </c>
      <c r="AO9" s="128">
        <f t="shared" si="0"/>
        <v>158</v>
      </c>
      <c r="AP9" s="127">
        <f t="shared" si="0"/>
        <v>239</v>
      </c>
      <c r="AQ9" s="126">
        <f t="shared" si="0"/>
        <v>301</v>
      </c>
      <c r="AR9" s="179">
        <f t="shared" si="0"/>
        <v>505</v>
      </c>
      <c r="AS9" s="181">
        <f t="shared" si="0"/>
        <v>556</v>
      </c>
      <c r="AT9" s="126">
        <f t="shared" si="0"/>
        <v>331</v>
      </c>
      <c r="AU9" s="128">
        <f t="shared" si="0"/>
        <v>285</v>
      </c>
      <c r="AV9" s="127">
        <f t="shared" si="0"/>
        <v>368</v>
      </c>
      <c r="AW9" s="180">
        <f t="shared" ref="AW9:BE10" si="1">SUMIF($A$9:$A$32,$AE9,S$9:S$32)</f>
        <v>271</v>
      </c>
      <c r="AX9" s="126">
        <f t="shared" si="1"/>
        <v>97</v>
      </c>
      <c r="AY9" s="128">
        <f t="shared" si="1"/>
        <v>161</v>
      </c>
      <c r="AZ9" s="127">
        <f t="shared" si="1"/>
        <v>264</v>
      </c>
      <c r="BA9" s="180">
        <f t="shared" si="1"/>
        <v>380</v>
      </c>
      <c r="BB9" s="126">
        <f t="shared" si="1"/>
        <v>334</v>
      </c>
      <c r="BC9" s="128">
        <f t="shared" si="1"/>
        <v>279</v>
      </c>
      <c r="BD9" s="184">
        <f t="shared" si="1"/>
        <v>423</v>
      </c>
      <c r="BE9" s="185">
        <f t="shared" si="1"/>
        <v>478</v>
      </c>
      <c r="BF9" s="170">
        <f>AF9+AH9+AJ9+AL9+AN9+AP9+AR9+AT9+AV9+AX9+AZ9+BB9+BD9</f>
        <v>4096</v>
      </c>
      <c r="BG9" s="171">
        <f>AG9+AI9+AK9+AM9+AO9+AQ9+AS9+AU9+AW9+AY9+BA9+BC9+BE9</f>
        <v>4230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15">
      <c r="A10" s="137" t="s">
        <v>17</v>
      </c>
      <c r="B10" s="189">
        <v>121</v>
      </c>
      <c r="C10" s="190">
        <v>0</v>
      </c>
      <c r="D10" s="191">
        <v>48</v>
      </c>
      <c r="E10" s="192">
        <v>1</v>
      </c>
      <c r="F10" s="189">
        <v>98</v>
      </c>
      <c r="G10" s="193">
        <v>1</v>
      </c>
      <c r="H10" s="191">
        <v>146</v>
      </c>
      <c r="I10" s="192">
        <v>0</v>
      </c>
      <c r="J10" s="189">
        <v>4</v>
      </c>
      <c r="K10" s="193">
        <v>0</v>
      </c>
      <c r="L10" s="191">
        <v>1</v>
      </c>
      <c r="M10" s="189">
        <v>0</v>
      </c>
      <c r="N10" s="194">
        <v>0</v>
      </c>
      <c r="O10" s="195">
        <v>0</v>
      </c>
      <c r="P10" s="189">
        <v>0</v>
      </c>
      <c r="Q10" s="193">
        <v>0</v>
      </c>
      <c r="R10" s="191">
        <v>0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418</v>
      </c>
      <c r="AC10" s="173">
        <f t="shared" ref="AC10:AC32" si="4">SUM(C10,E10,G10,I10,K10,M10,O10,Q10,S10,U10,W10,Y10,AA10)</f>
        <v>2</v>
      </c>
      <c r="AE10" s="277" t="s">
        <v>21</v>
      </c>
      <c r="AF10" s="126">
        <f>SUMIF($A$9:$A$32,$AE10,B$9:B$32)</f>
        <v>487</v>
      </c>
      <c r="AG10" s="190">
        <f t="shared" si="0"/>
        <v>307</v>
      </c>
      <c r="AH10" s="191">
        <f t="shared" si="0"/>
        <v>254</v>
      </c>
      <c r="AI10" s="192">
        <f t="shared" si="0"/>
        <v>203</v>
      </c>
      <c r="AJ10" s="278">
        <f t="shared" si="0"/>
        <v>373</v>
      </c>
      <c r="AK10" s="193">
        <f t="shared" si="0"/>
        <v>229</v>
      </c>
      <c r="AL10" s="191">
        <f t="shared" si="0"/>
        <v>492</v>
      </c>
      <c r="AM10" s="192">
        <f t="shared" si="0"/>
        <v>472</v>
      </c>
      <c r="AN10" s="278">
        <f t="shared" si="0"/>
        <v>109</v>
      </c>
      <c r="AO10" s="193">
        <f t="shared" si="0"/>
        <v>158</v>
      </c>
      <c r="AP10" s="191">
        <f t="shared" si="0"/>
        <v>221</v>
      </c>
      <c r="AQ10" s="278">
        <f t="shared" si="0"/>
        <v>380</v>
      </c>
      <c r="AR10" s="194">
        <f t="shared" si="0"/>
        <v>669</v>
      </c>
      <c r="AS10" s="195">
        <f t="shared" si="0"/>
        <v>658</v>
      </c>
      <c r="AT10" s="278">
        <f t="shared" si="0"/>
        <v>380</v>
      </c>
      <c r="AU10" s="193">
        <f t="shared" si="0"/>
        <v>296</v>
      </c>
      <c r="AV10" s="191">
        <f t="shared" si="0"/>
        <v>431</v>
      </c>
      <c r="AW10" s="192">
        <f t="shared" si="1"/>
        <v>322</v>
      </c>
      <c r="AX10" s="278">
        <f t="shared" si="1"/>
        <v>81</v>
      </c>
      <c r="AY10" s="193">
        <f t="shared" si="1"/>
        <v>174</v>
      </c>
      <c r="AZ10" s="191">
        <f t="shared" si="1"/>
        <v>258</v>
      </c>
      <c r="BA10" s="192">
        <f t="shared" si="1"/>
        <v>416</v>
      </c>
      <c r="BB10" s="278">
        <f t="shared" si="1"/>
        <v>303</v>
      </c>
      <c r="BC10" s="193">
        <f t="shared" si="1"/>
        <v>258</v>
      </c>
      <c r="BD10" s="191">
        <f t="shared" si="1"/>
        <v>476</v>
      </c>
      <c r="BE10" s="278">
        <f t="shared" si="1"/>
        <v>543</v>
      </c>
      <c r="BF10" s="172">
        <f>SUM(AF10,AH10,AJ10,AL10,AN10,AP10,AR10,AT10,AV10,AX10,AZ10,BB10,BD10)</f>
        <v>4534</v>
      </c>
      <c r="BG10" s="173">
        <f>SUM(AG10,AI10,AK10,AM10,AO10,AQ10,AS10,AU10,AW10,AY10,BA10,BC10,BE10)</f>
        <v>4416</v>
      </c>
      <c r="BH10" s="276"/>
      <c r="BI10" s="137" t="s">
        <v>17</v>
      </c>
      <c r="BJ10" s="129">
        <f t="shared" ref="BJ10:CK10" si="5">B10/B33</f>
        <v>1.6845329249617153E-2</v>
      </c>
      <c r="BK10" s="130">
        <f t="shared" si="5"/>
        <v>0</v>
      </c>
      <c r="BL10" s="131">
        <f t="shared" si="5"/>
        <v>1.2204424103737605E-2</v>
      </c>
      <c r="BM10" s="132">
        <f t="shared" si="5"/>
        <v>2.1213406873143826E-4</v>
      </c>
      <c r="BN10" s="129">
        <f t="shared" si="5"/>
        <v>1.8202080237741457E-2</v>
      </c>
      <c r="BO10" s="130">
        <f t="shared" si="5"/>
        <v>1.8889308651303362E-4</v>
      </c>
      <c r="BP10" s="131">
        <f t="shared" si="5"/>
        <v>1.5490716180371353E-2</v>
      </c>
      <c r="BQ10" s="132">
        <f t="shared" si="5"/>
        <v>0</v>
      </c>
      <c r="BR10" s="129">
        <f t="shared" si="5"/>
        <v>1.8656716417910447E-3</v>
      </c>
      <c r="BS10" s="130">
        <f t="shared" si="5"/>
        <v>0</v>
      </c>
      <c r="BT10" s="131">
        <f t="shared" si="5"/>
        <v>2.2899015342340279E-4</v>
      </c>
      <c r="BU10" s="129">
        <f t="shared" si="5"/>
        <v>0</v>
      </c>
      <c r="BV10" s="133">
        <f t="shared" si="5"/>
        <v>0</v>
      </c>
      <c r="BW10" s="134">
        <f t="shared" si="5"/>
        <v>0</v>
      </c>
      <c r="BX10" s="129">
        <f t="shared" si="5"/>
        <v>0</v>
      </c>
      <c r="BY10" s="130">
        <f t="shared" si="5"/>
        <v>0</v>
      </c>
      <c r="BZ10" s="131">
        <f t="shared" si="5"/>
        <v>0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6.0336614798348681E-3</v>
      </c>
      <c r="CK10" s="136">
        <f t="shared" si="5"/>
        <v>2.8981727021113189E-5</v>
      </c>
      <c r="CN10" s="230"/>
      <c r="CO10" s="230"/>
    </row>
    <row r="11" spans="1:93" ht="14" thickBot="1" x14ac:dyDescent="0.2">
      <c r="A11" s="146" t="s">
        <v>18</v>
      </c>
      <c r="B11" s="196">
        <v>397</v>
      </c>
      <c r="C11" s="197">
        <v>1</v>
      </c>
      <c r="D11" s="198">
        <v>212</v>
      </c>
      <c r="E11" s="199">
        <v>7</v>
      </c>
      <c r="F11" s="196">
        <v>330</v>
      </c>
      <c r="G11" s="200">
        <v>15</v>
      </c>
      <c r="H11" s="198">
        <v>251</v>
      </c>
      <c r="I11" s="199">
        <v>85</v>
      </c>
      <c r="J11" s="196">
        <v>43</v>
      </c>
      <c r="K11" s="200">
        <v>25</v>
      </c>
      <c r="L11" s="198">
        <v>86</v>
      </c>
      <c r="M11" s="196">
        <v>78</v>
      </c>
      <c r="N11" s="201">
        <v>281</v>
      </c>
      <c r="O11" s="202">
        <v>187</v>
      </c>
      <c r="P11" s="196">
        <v>214</v>
      </c>
      <c r="Q11" s="200">
        <v>129</v>
      </c>
      <c r="R11" s="198">
        <v>154</v>
      </c>
      <c r="S11" s="199">
        <v>77</v>
      </c>
      <c r="T11" s="196">
        <v>24</v>
      </c>
      <c r="U11" s="200">
        <v>24</v>
      </c>
      <c r="V11" s="198">
        <v>124</v>
      </c>
      <c r="W11" s="199">
        <v>77</v>
      </c>
      <c r="X11" s="196">
        <v>71</v>
      </c>
      <c r="Y11" s="200">
        <v>65</v>
      </c>
      <c r="Z11" s="198">
        <v>366</v>
      </c>
      <c r="AA11" s="196">
        <v>156</v>
      </c>
      <c r="AB11" s="172">
        <f t="shared" si="3"/>
        <v>2553</v>
      </c>
      <c r="AC11" s="173">
        <f t="shared" si="4"/>
        <v>926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5.5269386050396767E-2</v>
      </c>
      <c r="BK11" s="130">
        <f t="shared" si="6"/>
        <v>1.3111315064901009E-4</v>
      </c>
      <c r="BL11" s="131">
        <f t="shared" si="6"/>
        <v>5.3902873124841086E-2</v>
      </c>
      <c r="BM11" s="132">
        <f t="shared" si="6"/>
        <v>1.4849384811200679E-3</v>
      </c>
      <c r="BN11" s="129">
        <f t="shared" si="6"/>
        <v>6.1292719167904901E-2</v>
      </c>
      <c r="BO11" s="130">
        <f t="shared" si="6"/>
        <v>2.8333962976955043E-3</v>
      </c>
      <c r="BP11" s="131">
        <f t="shared" si="6"/>
        <v>2.663129973474801E-2</v>
      </c>
      <c r="BQ11" s="132">
        <f t="shared" si="6"/>
        <v>9.5871870065418457E-3</v>
      </c>
      <c r="BR11" s="129">
        <f t="shared" si="6"/>
        <v>2.005597014925373E-2</v>
      </c>
      <c r="BS11" s="130">
        <f t="shared" si="6"/>
        <v>1.5873015873015872E-2</v>
      </c>
      <c r="BT11" s="131">
        <f t="shared" si="6"/>
        <v>1.969315319441264E-2</v>
      </c>
      <c r="BU11" s="129">
        <f t="shared" si="6"/>
        <v>2.0186335403726708E-2</v>
      </c>
      <c r="BV11" s="133">
        <f t="shared" si="6"/>
        <v>3.4516644146910698E-2</v>
      </c>
      <c r="BW11" s="134">
        <f t="shared" si="6"/>
        <v>2.282436226046625E-2</v>
      </c>
      <c r="BX11" s="129">
        <f t="shared" si="6"/>
        <v>4.556099638066851E-2</v>
      </c>
      <c r="BY11" s="130">
        <f t="shared" si="6"/>
        <v>2.9324846556035462E-2</v>
      </c>
      <c r="BZ11" s="131">
        <f t="shared" si="6"/>
        <v>2.8005091834879068E-2</v>
      </c>
      <c r="CA11" s="132">
        <f t="shared" si="6"/>
        <v>1.4238165680473373E-2</v>
      </c>
      <c r="CB11" s="129">
        <f t="shared" si="6"/>
        <v>1.5523932729624839E-2</v>
      </c>
      <c r="CC11" s="130">
        <f t="shared" si="6"/>
        <v>2.0185029436501262E-2</v>
      </c>
      <c r="CD11" s="131">
        <f t="shared" si="6"/>
        <v>2.1731510690501228E-2</v>
      </c>
      <c r="CE11" s="132">
        <f t="shared" si="6"/>
        <v>1.4666666666666666E-2</v>
      </c>
      <c r="CF11" s="129">
        <f t="shared" si="6"/>
        <v>1.7380660954712364E-2</v>
      </c>
      <c r="CG11" s="130">
        <f t="shared" si="6"/>
        <v>2.2275531185743661E-2</v>
      </c>
      <c r="CH11" s="131">
        <f t="shared" si="6"/>
        <v>5.1060267857142856E-2</v>
      </c>
      <c r="CI11" s="129">
        <f t="shared" si="6"/>
        <v>1.6062602965403624E-2</v>
      </c>
      <c r="CJ11" s="135">
        <f t="shared" si="6"/>
        <v>3.6851525736886166E-2</v>
      </c>
      <c r="CK11" s="136">
        <f t="shared" si="6"/>
        <v>1.3418539610775406E-2</v>
      </c>
      <c r="CN11" s="230"/>
      <c r="CO11" s="230"/>
    </row>
    <row r="12" spans="1:93" ht="15" thickTop="1" thickBot="1" x14ac:dyDescent="0.2">
      <c r="A12" s="137" t="s">
        <v>19</v>
      </c>
      <c r="B12" s="189">
        <v>586</v>
      </c>
      <c r="C12" s="190">
        <v>217</v>
      </c>
      <c r="D12" s="191">
        <v>237</v>
      </c>
      <c r="E12" s="192">
        <v>145</v>
      </c>
      <c r="F12" s="189">
        <v>252</v>
      </c>
      <c r="G12" s="193">
        <v>126</v>
      </c>
      <c r="H12" s="191">
        <v>551</v>
      </c>
      <c r="I12" s="192">
        <v>280</v>
      </c>
      <c r="J12" s="189">
        <v>105</v>
      </c>
      <c r="K12" s="193">
        <v>108</v>
      </c>
      <c r="L12" s="191">
        <v>216</v>
      </c>
      <c r="M12" s="189">
        <v>266</v>
      </c>
      <c r="N12" s="194">
        <v>521</v>
      </c>
      <c r="O12" s="195">
        <v>508</v>
      </c>
      <c r="P12" s="189">
        <v>349</v>
      </c>
      <c r="Q12" s="193">
        <v>308</v>
      </c>
      <c r="R12" s="191">
        <v>333</v>
      </c>
      <c r="S12" s="192">
        <v>257</v>
      </c>
      <c r="T12" s="189">
        <v>63</v>
      </c>
      <c r="U12" s="193">
        <v>145</v>
      </c>
      <c r="V12" s="191">
        <v>283</v>
      </c>
      <c r="W12" s="192">
        <v>354</v>
      </c>
      <c r="X12" s="189">
        <v>257</v>
      </c>
      <c r="Y12" s="193">
        <v>270</v>
      </c>
      <c r="Z12" s="191">
        <v>463</v>
      </c>
      <c r="AA12" s="189">
        <v>429</v>
      </c>
      <c r="AB12" s="172">
        <f t="shared" si="3"/>
        <v>4216</v>
      </c>
      <c r="AC12" s="173">
        <f t="shared" si="4"/>
        <v>3413</v>
      </c>
      <c r="AE12" s="269" t="s">
        <v>13</v>
      </c>
      <c r="AF12" s="20">
        <f t="shared" ref="AF12:BG12" si="7">SUM(AF9:AF11)</f>
        <v>948</v>
      </c>
      <c r="AG12" s="21">
        <f t="shared" si="7"/>
        <v>650</v>
      </c>
      <c r="AH12" s="20">
        <f t="shared" si="7"/>
        <v>482</v>
      </c>
      <c r="AI12" s="21">
        <f t="shared" si="7"/>
        <v>487</v>
      </c>
      <c r="AJ12" s="20">
        <f t="shared" si="7"/>
        <v>593</v>
      </c>
      <c r="AK12" s="21">
        <f t="shared" si="7"/>
        <v>499</v>
      </c>
      <c r="AL12" s="20">
        <f t="shared" si="7"/>
        <v>1003</v>
      </c>
      <c r="AM12" s="21">
        <f t="shared" si="7"/>
        <v>936</v>
      </c>
      <c r="AN12" s="20">
        <f t="shared" si="7"/>
        <v>224</v>
      </c>
      <c r="AO12" s="21">
        <f t="shared" si="7"/>
        <v>316</v>
      </c>
      <c r="AP12" s="20">
        <f t="shared" si="7"/>
        <v>460</v>
      </c>
      <c r="AQ12" s="21">
        <f t="shared" si="7"/>
        <v>681</v>
      </c>
      <c r="AR12" s="20">
        <f t="shared" si="7"/>
        <v>1174</v>
      </c>
      <c r="AS12" s="21">
        <f t="shared" si="7"/>
        <v>1214</v>
      </c>
      <c r="AT12" s="20">
        <f t="shared" si="7"/>
        <v>711</v>
      </c>
      <c r="AU12" s="21">
        <f t="shared" si="7"/>
        <v>581</v>
      </c>
      <c r="AV12" s="20">
        <f t="shared" si="7"/>
        <v>799</v>
      </c>
      <c r="AW12" s="21">
        <f t="shared" si="7"/>
        <v>593</v>
      </c>
      <c r="AX12" s="20">
        <f t="shared" si="7"/>
        <v>178</v>
      </c>
      <c r="AY12" s="21">
        <f t="shared" si="7"/>
        <v>335</v>
      </c>
      <c r="AZ12" s="20">
        <f t="shared" si="7"/>
        <v>522</v>
      </c>
      <c r="BA12" s="21">
        <f t="shared" si="7"/>
        <v>796</v>
      </c>
      <c r="BB12" s="20">
        <f t="shared" si="7"/>
        <v>637</v>
      </c>
      <c r="BC12" s="21">
        <f t="shared" si="7"/>
        <v>537</v>
      </c>
      <c r="BD12" s="20">
        <f t="shared" si="7"/>
        <v>899</v>
      </c>
      <c r="BE12" s="21">
        <f t="shared" si="7"/>
        <v>1021</v>
      </c>
      <c r="BF12" s="174">
        <f t="shared" si="7"/>
        <v>8630</v>
      </c>
      <c r="BG12" s="175">
        <f t="shared" si="7"/>
        <v>8646</v>
      </c>
      <c r="BH12" s="279"/>
      <c r="BI12" s="137" t="s">
        <v>19</v>
      </c>
      <c r="BJ12" s="129">
        <f t="shared" ref="BJ12:CK12" si="8">B12/B33</f>
        <v>8.1581511903104559E-2</v>
      </c>
      <c r="BK12" s="130">
        <f t="shared" si="8"/>
        <v>2.8451553690835192E-2</v>
      </c>
      <c r="BL12" s="131">
        <f t="shared" si="8"/>
        <v>6.0259344012204424E-2</v>
      </c>
      <c r="BM12" s="132">
        <f t="shared" si="8"/>
        <v>3.0759439966058549E-2</v>
      </c>
      <c r="BN12" s="129">
        <f t="shared" si="8"/>
        <v>4.6805349182763745E-2</v>
      </c>
      <c r="BO12" s="130">
        <f t="shared" si="8"/>
        <v>2.3800528900642236E-2</v>
      </c>
      <c r="BP12" s="131">
        <f t="shared" si="8"/>
        <v>5.8461538461538461E-2</v>
      </c>
      <c r="BQ12" s="132">
        <f t="shared" si="8"/>
        <v>3.1581321903902553E-2</v>
      </c>
      <c r="BR12" s="129">
        <f t="shared" si="8"/>
        <v>4.8973880597014928E-2</v>
      </c>
      <c r="BS12" s="130">
        <f t="shared" si="8"/>
        <v>6.8571428571428575E-2</v>
      </c>
      <c r="BT12" s="131">
        <f t="shared" si="8"/>
        <v>4.9461873139455007E-2</v>
      </c>
      <c r="BU12" s="129">
        <f t="shared" si="8"/>
        <v>6.8840579710144928E-2</v>
      </c>
      <c r="BV12" s="133">
        <f t="shared" si="8"/>
        <v>6.3997051959218773E-2</v>
      </c>
      <c r="BW12" s="134">
        <f t="shared" si="8"/>
        <v>6.2004149884047358E-2</v>
      </c>
      <c r="BX12" s="129">
        <f t="shared" si="8"/>
        <v>7.4302746433893979E-2</v>
      </c>
      <c r="BY12" s="130">
        <f t="shared" si="8"/>
        <v>7.0015912707433514E-2</v>
      </c>
      <c r="BZ12" s="131">
        <f t="shared" si="8"/>
        <v>6.0556464811783964E-2</v>
      </c>
      <c r="CA12" s="132">
        <f t="shared" si="8"/>
        <v>4.7522189349112426E-2</v>
      </c>
      <c r="CB12" s="129">
        <f t="shared" si="8"/>
        <v>4.0750323415265202E-2</v>
      </c>
      <c r="CC12" s="130">
        <f t="shared" si="8"/>
        <v>0.12195121951219512</v>
      </c>
      <c r="CD12" s="131">
        <f t="shared" si="8"/>
        <v>4.9596915527514898E-2</v>
      </c>
      <c r="CE12" s="132">
        <f t="shared" si="8"/>
        <v>6.7428571428571435E-2</v>
      </c>
      <c r="CF12" s="129">
        <f t="shared" si="8"/>
        <v>6.2913096695226434E-2</v>
      </c>
      <c r="CG12" s="130">
        <f t="shared" si="8"/>
        <v>9.2529129540781352E-2</v>
      </c>
      <c r="CH12" s="131">
        <f t="shared" si="8"/>
        <v>6.4592633928571425E-2</v>
      </c>
      <c r="CI12" s="129">
        <f t="shared" si="8"/>
        <v>4.4172158154859968E-2</v>
      </c>
      <c r="CJ12" s="135">
        <f t="shared" si="8"/>
        <v>6.085626028465025E-2</v>
      </c>
      <c r="CK12" s="136">
        <f t="shared" si="8"/>
        <v>4.9457317161529658E-2</v>
      </c>
      <c r="CN12" s="230"/>
      <c r="CO12" s="230"/>
    </row>
    <row r="13" spans="1:93" ht="14" thickTop="1" x14ac:dyDescent="0.15">
      <c r="A13" s="146" t="s">
        <v>20</v>
      </c>
      <c r="B13" s="196">
        <v>461</v>
      </c>
      <c r="C13" s="197">
        <v>343</v>
      </c>
      <c r="D13" s="198">
        <v>228</v>
      </c>
      <c r="E13" s="199">
        <v>284</v>
      </c>
      <c r="F13" s="196">
        <v>220</v>
      </c>
      <c r="G13" s="200">
        <v>270</v>
      </c>
      <c r="H13" s="198">
        <v>511</v>
      </c>
      <c r="I13" s="199">
        <v>464</v>
      </c>
      <c r="J13" s="196">
        <v>115</v>
      </c>
      <c r="K13" s="200">
        <v>158</v>
      </c>
      <c r="L13" s="198">
        <v>239</v>
      </c>
      <c r="M13" s="196">
        <v>301</v>
      </c>
      <c r="N13" s="201">
        <v>505</v>
      </c>
      <c r="O13" s="202">
        <v>556</v>
      </c>
      <c r="P13" s="196">
        <v>331</v>
      </c>
      <c r="Q13" s="200">
        <v>285</v>
      </c>
      <c r="R13" s="198">
        <v>368</v>
      </c>
      <c r="S13" s="199">
        <v>271</v>
      </c>
      <c r="T13" s="196">
        <v>97</v>
      </c>
      <c r="U13" s="200">
        <v>161</v>
      </c>
      <c r="V13" s="198">
        <v>264</v>
      </c>
      <c r="W13" s="199">
        <v>380</v>
      </c>
      <c r="X13" s="196">
        <v>334</v>
      </c>
      <c r="Y13" s="200">
        <v>279</v>
      </c>
      <c r="Z13" s="198">
        <v>423</v>
      </c>
      <c r="AA13" s="196">
        <v>478</v>
      </c>
      <c r="AB13" s="172">
        <f t="shared" si="3"/>
        <v>4096</v>
      </c>
      <c r="AC13" s="173">
        <f t="shared" si="4"/>
        <v>4230</v>
      </c>
      <c r="BF13" s="231">
        <f>BF12/2</f>
        <v>4315</v>
      </c>
      <c r="BI13" s="146" t="s">
        <v>20</v>
      </c>
      <c r="BJ13" s="129">
        <f t="shared" ref="BJ13:CK13" si="9">B13/B33</f>
        <v>6.4179312265070301E-2</v>
      </c>
      <c r="BK13" s="130">
        <f t="shared" si="9"/>
        <v>4.4971810672610461E-2</v>
      </c>
      <c r="BL13" s="131">
        <f t="shared" si="9"/>
        <v>5.7971014492753624E-2</v>
      </c>
      <c r="BM13" s="132">
        <f t="shared" si="9"/>
        <v>6.0246075519728472E-2</v>
      </c>
      <c r="BN13" s="129">
        <f t="shared" si="9"/>
        <v>4.0861812778603269E-2</v>
      </c>
      <c r="BO13" s="130">
        <f t="shared" si="9"/>
        <v>5.100113335851908E-2</v>
      </c>
      <c r="BP13" s="131">
        <f t="shared" si="9"/>
        <v>5.4217506631299733E-2</v>
      </c>
      <c r="BQ13" s="132">
        <f t="shared" si="9"/>
        <v>5.2334762012181367E-2</v>
      </c>
      <c r="BR13" s="129">
        <f t="shared" si="9"/>
        <v>5.3638059701492539E-2</v>
      </c>
      <c r="BS13" s="130">
        <f t="shared" si="9"/>
        <v>0.10031746031746032</v>
      </c>
      <c r="BT13" s="131">
        <f t="shared" si="9"/>
        <v>5.472864666819327E-2</v>
      </c>
      <c r="BU13" s="129">
        <f t="shared" si="9"/>
        <v>7.789855072463768E-2</v>
      </c>
      <c r="BV13" s="133">
        <f t="shared" si="9"/>
        <v>6.2031691438398234E-2</v>
      </c>
      <c r="BW13" s="134">
        <f t="shared" si="9"/>
        <v>6.7862809715610886E-2</v>
      </c>
      <c r="BX13" s="129">
        <f t="shared" si="9"/>
        <v>7.0470513093463916E-2</v>
      </c>
      <c r="BY13" s="130">
        <f t="shared" si="9"/>
        <v>6.4787451693566714E-2</v>
      </c>
      <c r="BZ13" s="131">
        <f t="shared" si="9"/>
        <v>6.6921258410620119E-2</v>
      </c>
      <c r="CA13" s="132">
        <f t="shared" si="9"/>
        <v>5.0110946745562129E-2</v>
      </c>
      <c r="CB13" s="129">
        <f t="shared" si="9"/>
        <v>6.2742561448900391E-2</v>
      </c>
      <c r="CC13" s="130">
        <f t="shared" si="9"/>
        <v>0.13540790580319595</v>
      </c>
      <c r="CD13" s="131">
        <f t="shared" si="9"/>
        <v>4.6267087276550996E-2</v>
      </c>
      <c r="CE13" s="132">
        <f t="shared" si="9"/>
        <v>7.2380952380952379E-2</v>
      </c>
      <c r="CF13" s="129">
        <f t="shared" si="9"/>
        <v>8.1762545899632805E-2</v>
      </c>
      <c r="CG13" s="130">
        <f t="shared" si="9"/>
        <v>9.5613433858807398E-2</v>
      </c>
      <c r="CH13" s="131">
        <f t="shared" si="9"/>
        <v>5.9012276785714288E-2</v>
      </c>
      <c r="CI13" s="129">
        <f t="shared" si="9"/>
        <v>4.9217462932454693E-2</v>
      </c>
      <c r="CJ13" s="135">
        <f t="shared" si="9"/>
        <v>5.9124108663645022E-2</v>
      </c>
      <c r="CK13" s="136">
        <f t="shared" si="9"/>
        <v>6.1296352649654391E-2</v>
      </c>
      <c r="CN13" s="230"/>
      <c r="CO13" s="230"/>
    </row>
    <row r="14" spans="1:93" ht="14" thickBot="1" x14ac:dyDescent="0.2">
      <c r="A14" s="137" t="s">
        <v>21</v>
      </c>
      <c r="B14" s="189">
        <v>487</v>
      </c>
      <c r="C14" s="190">
        <v>307</v>
      </c>
      <c r="D14" s="191">
        <v>254</v>
      </c>
      <c r="E14" s="192">
        <v>203</v>
      </c>
      <c r="F14" s="189">
        <v>373</v>
      </c>
      <c r="G14" s="193">
        <v>229</v>
      </c>
      <c r="H14" s="191">
        <v>492</v>
      </c>
      <c r="I14" s="192">
        <v>472</v>
      </c>
      <c r="J14" s="189">
        <v>109</v>
      </c>
      <c r="K14" s="193">
        <v>158</v>
      </c>
      <c r="L14" s="191">
        <v>221</v>
      </c>
      <c r="M14" s="189">
        <v>380</v>
      </c>
      <c r="N14" s="194">
        <v>669</v>
      </c>
      <c r="O14" s="195">
        <v>658</v>
      </c>
      <c r="P14" s="189">
        <v>380</v>
      </c>
      <c r="Q14" s="193">
        <v>296</v>
      </c>
      <c r="R14" s="191">
        <v>431</v>
      </c>
      <c r="S14" s="192">
        <v>322</v>
      </c>
      <c r="T14" s="189">
        <v>81</v>
      </c>
      <c r="U14" s="193">
        <v>174</v>
      </c>
      <c r="V14" s="191">
        <v>258</v>
      </c>
      <c r="W14" s="192">
        <v>416</v>
      </c>
      <c r="X14" s="189">
        <v>303</v>
      </c>
      <c r="Y14" s="193">
        <v>258</v>
      </c>
      <c r="Z14" s="191">
        <v>476</v>
      </c>
      <c r="AA14" s="189">
        <v>543</v>
      </c>
      <c r="AB14" s="172">
        <f t="shared" si="3"/>
        <v>4534</v>
      </c>
      <c r="AC14" s="173">
        <f t="shared" si="4"/>
        <v>4416</v>
      </c>
      <c r="AE14" s="272" t="s">
        <v>85</v>
      </c>
      <c r="BI14" s="137" t="s">
        <v>21</v>
      </c>
      <c r="BJ14" s="129">
        <f t="shared" ref="BJ14:CK14" si="10">B14/B33</f>
        <v>6.7798969789781435E-2</v>
      </c>
      <c r="BK14" s="130">
        <f t="shared" si="10"/>
        <v>4.0251737249246099E-2</v>
      </c>
      <c r="BL14" s="131">
        <f t="shared" si="10"/>
        <v>6.4581744215611497E-2</v>
      </c>
      <c r="BM14" s="132">
        <f t="shared" si="10"/>
        <v>4.306321595248197E-2</v>
      </c>
      <c r="BN14" s="129">
        <f t="shared" si="10"/>
        <v>6.9279346210995546E-2</v>
      </c>
      <c r="BO14" s="130">
        <f t="shared" si="10"/>
        <v>4.3256516811484701E-2</v>
      </c>
      <c r="BP14" s="131">
        <f t="shared" si="10"/>
        <v>5.2201591511936339E-2</v>
      </c>
      <c r="BQ14" s="132">
        <f t="shared" si="10"/>
        <v>5.3237085495150015E-2</v>
      </c>
      <c r="BR14" s="129">
        <f t="shared" si="10"/>
        <v>5.0839552238805971E-2</v>
      </c>
      <c r="BS14" s="130">
        <f t="shared" si="10"/>
        <v>0.10031746031746032</v>
      </c>
      <c r="BT14" s="131">
        <f t="shared" si="10"/>
        <v>5.0606823906572014E-2</v>
      </c>
      <c r="BU14" s="129">
        <f t="shared" si="10"/>
        <v>9.834368530020704E-2</v>
      </c>
      <c r="BV14" s="133">
        <f t="shared" si="10"/>
        <v>8.217663677680874E-2</v>
      </c>
      <c r="BW14" s="134">
        <f t="shared" si="10"/>
        <v>8.0312461857683384E-2</v>
      </c>
      <c r="BX14" s="129">
        <f t="shared" si="10"/>
        <v>8.0902703853523522E-2</v>
      </c>
      <c r="BY14" s="130">
        <f t="shared" si="10"/>
        <v>6.7288020004546492E-2</v>
      </c>
      <c r="BZ14" s="131">
        <f t="shared" si="10"/>
        <v>7.8377886888525192E-2</v>
      </c>
      <c r="CA14" s="132">
        <f t="shared" si="10"/>
        <v>5.9541420118343194E-2</v>
      </c>
      <c r="CB14" s="129">
        <f t="shared" si="10"/>
        <v>5.2393272962483826E-2</v>
      </c>
      <c r="CC14" s="130">
        <f t="shared" si="10"/>
        <v>0.14634146341463414</v>
      </c>
      <c r="CD14" s="131">
        <f t="shared" si="10"/>
        <v>4.5215562565720298E-2</v>
      </c>
      <c r="CE14" s="132">
        <f t="shared" si="10"/>
        <v>7.9238095238095232E-2</v>
      </c>
      <c r="CF14" s="129">
        <f t="shared" si="10"/>
        <v>7.417380660954713E-2</v>
      </c>
      <c r="CG14" s="130">
        <f t="shared" si="10"/>
        <v>8.8416723783413295E-2</v>
      </c>
      <c r="CH14" s="131">
        <f t="shared" si="10"/>
        <v>6.640625E-2</v>
      </c>
      <c r="CI14" s="129">
        <f t="shared" si="10"/>
        <v>5.591021416803954E-2</v>
      </c>
      <c r="CJ14" s="135">
        <f t="shared" si="10"/>
        <v>6.54464620803141E-2</v>
      </c>
      <c r="CK14" s="136">
        <f t="shared" si="10"/>
        <v>6.3991653262617923E-2</v>
      </c>
      <c r="CN14" s="230"/>
      <c r="CO14" s="230"/>
    </row>
    <row r="15" spans="1:93" ht="15" thickTop="1" thickBot="1" x14ac:dyDescent="0.2">
      <c r="A15" s="146" t="s">
        <v>22</v>
      </c>
      <c r="B15" s="196">
        <v>537</v>
      </c>
      <c r="C15" s="197">
        <v>683</v>
      </c>
      <c r="D15" s="198">
        <v>354</v>
      </c>
      <c r="E15" s="199">
        <v>276</v>
      </c>
      <c r="F15" s="196">
        <v>348</v>
      </c>
      <c r="G15" s="200">
        <v>240</v>
      </c>
      <c r="H15" s="198">
        <v>678</v>
      </c>
      <c r="I15" s="199">
        <v>485</v>
      </c>
      <c r="J15" s="196">
        <v>144</v>
      </c>
      <c r="K15" s="200">
        <v>206</v>
      </c>
      <c r="L15" s="198">
        <v>216</v>
      </c>
      <c r="M15" s="196">
        <v>393</v>
      </c>
      <c r="N15" s="201">
        <v>535</v>
      </c>
      <c r="O15" s="202">
        <v>745</v>
      </c>
      <c r="P15" s="196">
        <v>400</v>
      </c>
      <c r="Q15" s="200">
        <v>264</v>
      </c>
      <c r="R15" s="198">
        <v>455</v>
      </c>
      <c r="S15" s="199">
        <v>330</v>
      </c>
      <c r="T15" s="196">
        <v>64</v>
      </c>
      <c r="U15" s="200">
        <v>116</v>
      </c>
      <c r="V15" s="198">
        <v>340</v>
      </c>
      <c r="W15" s="199">
        <v>528</v>
      </c>
      <c r="X15" s="196">
        <v>273</v>
      </c>
      <c r="Y15" s="200">
        <v>209</v>
      </c>
      <c r="Z15" s="198">
        <v>468</v>
      </c>
      <c r="AA15" s="196">
        <v>527</v>
      </c>
      <c r="AB15" s="172">
        <f t="shared" si="3"/>
        <v>4812</v>
      </c>
      <c r="AC15" s="173">
        <f t="shared" si="4"/>
        <v>5002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7.475984964499513E-2</v>
      </c>
      <c r="BK15" s="130">
        <f t="shared" si="11"/>
        <v>8.9550281893273895E-2</v>
      </c>
      <c r="BL15" s="131">
        <f t="shared" si="11"/>
        <v>9.0007627765064838E-2</v>
      </c>
      <c r="BM15" s="132">
        <f t="shared" si="11"/>
        <v>5.8549002969876959E-2</v>
      </c>
      <c r="BN15" s="129">
        <f t="shared" si="11"/>
        <v>6.4635958395245177E-2</v>
      </c>
      <c r="BO15" s="130">
        <f t="shared" si="11"/>
        <v>4.5334340763128068E-2</v>
      </c>
      <c r="BP15" s="131">
        <f t="shared" si="11"/>
        <v>7.1936339522546425E-2</v>
      </c>
      <c r="BQ15" s="132">
        <f t="shared" si="11"/>
        <v>5.470336115497406E-2</v>
      </c>
      <c r="BR15" s="129">
        <f t="shared" si="11"/>
        <v>6.7164179104477612E-2</v>
      </c>
      <c r="BS15" s="130">
        <f t="shared" si="11"/>
        <v>0.1307936507936508</v>
      </c>
      <c r="BT15" s="131">
        <f t="shared" si="11"/>
        <v>4.9461873139455007E-2</v>
      </c>
      <c r="BU15" s="129">
        <f t="shared" si="11"/>
        <v>0.10170807453416149</v>
      </c>
      <c r="BV15" s="133">
        <f t="shared" si="11"/>
        <v>6.5716742414936746E-2</v>
      </c>
      <c r="BW15" s="134">
        <f t="shared" si="11"/>
        <v>9.093128280239228E-2</v>
      </c>
      <c r="BX15" s="129">
        <f t="shared" si="11"/>
        <v>8.5160740898445816E-2</v>
      </c>
      <c r="BY15" s="130">
        <f t="shared" si="11"/>
        <v>6.0013639463514436E-2</v>
      </c>
      <c r="BZ15" s="131">
        <f t="shared" si="11"/>
        <v>8.2742316784869971E-2</v>
      </c>
      <c r="CA15" s="132">
        <f t="shared" si="11"/>
        <v>6.1020710059171597E-2</v>
      </c>
      <c r="CB15" s="129">
        <f t="shared" si="11"/>
        <v>4.1397153945666239E-2</v>
      </c>
      <c r="CC15" s="130">
        <f t="shared" si="11"/>
        <v>9.7560975609756101E-2</v>
      </c>
      <c r="CD15" s="131">
        <f t="shared" si="11"/>
        <v>5.9586400280406591E-2</v>
      </c>
      <c r="CE15" s="132">
        <f t="shared" si="11"/>
        <v>0.10057142857142858</v>
      </c>
      <c r="CF15" s="129">
        <f t="shared" si="11"/>
        <v>6.6829865361077115E-2</v>
      </c>
      <c r="CG15" s="130">
        <f t="shared" si="11"/>
        <v>7.162440027416038E-2</v>
      </c>
      <c r="CH15" s="131">
        <f t="shared" si="11"/>
        <v>6.5290178571428575E-2</v>
      </c>
      <c r="CI15" s="129">
        <f t="shared" si="11"/>
        <v>5.4262767710049425E-2</v>
      </c>
      <c r="CJ15" s="135">
        <f t="shared" si="11"/>
        <v>6.945928000230954E-2</v>
      </c>
      <c r="CK15" s="136">
        <f t="shared" si="11"/>
        <v>7.2483299279804084E-2</v>
      </c>
      <c r="CN15" s="230"/>
      <c r="CO15" s="230"/>
    </row>
    <row r="16" spans="1:93" ht="15" thickTop="1" thickBot="1" x14ac:dyDescent="0.2">
      <c r="A16" s="137" t="s">
        <v>23</v>
      </c>
      <c r="B16" s="189">
        <v>462</v>
      </c>
      <c r="C16" s="190">
        <v>528</v>
      </c>
      <c r="D16" s="191">
        <v>284</v>
      </c>
      <c r="E16" s="192">
        <v>227</v>
      </c>
      <c r="F16" s="189">
        <v>439</v>
      </c>
      <c r="G16" s="193">
        <v>249</v>
      </c>
      <c r="H16" s="191">
        <v>556</v>
      </c>
      <c r="I16" s="192">
        <v>577</v>
      </c>
      <c r="J16" s="189">
        <v>100</v>
      </c>
      <c r="K16" s="193">
        <v>164</v>
      </c>
      <c r="L16" s="191">
        <v>254</v>
      </c>
      <c r="M16" s="189">
        <v>398</v>
      </c>
      <c r="N16" s="194">
        <v>476</v>
      </c>
      <c r="O16" s="195">
        <v>610</v>
      </c>
      <c r="P16" s="189">
        <v>273</v>
      </c>
      <c r="Q16" s="193">
        <v>257</v>
      </c>
      <c r="R16" s="191">
        <v>434</v>
      </c>
      <c r="S16" s="192">
        <v>305</v>
      </c>
      <c r="T16" s="189">
        <v>104</v>
      </c>
      <c r="U16" s="193">
        <v>78</v>
      </c>
      <c r="V16" s="191">
        <v>311</v>
      </c>
      <c r="W16" s="192">
        <v>430</v>
      </c>
      <c r="X16" s="189">
        <v>259</v>
      </c>
      <c r="Y16" s="193">
        <v>162</v>
      </c>
      <c r="Z16" s="191">
        <v>515</v>
      </c>
      <c r="AA16" s="189">
        <v>535</v>
      </c>
      <c r="AB16" s="172">
        <f t="shared" si="3"/>
        <v>4467</v>
      </c>
      <c r="AC16" s="173">
        <f t="shared" si="4"/>
        <v>4520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6.4318529862174581E-2</v>
      </c>
      <c r="BK16" s="130">
        <f t="shared" si="12"/>
        <v>6.9227743542677328E-2</v>
      </c>
      <c r="BL16" s="131">
        <f t="shared" si="12"/>
        <v>7.220950928044749E-2</v>
      </c>
      <c r="BM16" s="132">
        <f t="shared" si="12"/>
        <v>4.8154433602036487E-2</v>
      </c>
      <c r="BN16" s="129">
        <f t="shared" si="12"/>
        <v>8.1537890044576525E-2</v>
      </c>
      <c r="BO16" s="130">
        <f t="shared" si="12"/>
        <v>4.7034378541745372E-2</v>
      </c>
      <c r="BP16" s="131">
        <f t="shared" si="12"/>
        <v>5.8992042440318304E-2</v>
      </c>
      <c r="BQ16" s="132">
        <f t="shared" si="12"/>
        <v>6.5080081209113461E-2</v>
      </c>
      <c r="BR16" s="129">
        <f t="shared" si="12"/>
        <v>4.6641791044776122E-2</v>
      </c>
      <c r="BS16" s="130">
        <f t="shared" si="12"/>
        <v>0.10412698412698412</v>
      </c>
      <c r="BT16" s="131">
        <f t="shared" si="12"/>
        <v>5.8163498969544307E-2</v>
      </c>
      <c r="BU16" s="129">
        <f t="shared" si="12"/>
        <v>0.10300207039337474</v>
      </c>
      <c r="BV16" s="133">
        <f t="shared" si="12"/>
        <v>5.8469475494411005E-2</v>
      </c>
      <c r="BW16" s="134">
        <f t="shared" si="12"/>
        <v>7.4453802026119856E-2</v>
      </c>
      <c r="BX16" s="129">
        <f t="shared" si="12"/>
        <v>5.8122205663189271E-2</v>
      </c>
      <c r="BY16" s="130">
        <f t="shared" si="12"/>
        <v>5.8422368720163674E-2</v>
      </c>
      <c r="BZ16" s="131">
        <f t="shared" si="12"/>
        <v>7.8923440625568289E-2</v>
      </c>
      <c r="CA16" s="132">
        <f t="shared" si="12"/>
        <v>5.6397928994082837E-2</v>
      </c>
      <c r="CB16" s="129">
        <f t="shared" si="12"/>
        <v>6.7270375161707627E-2</v>
      </c>
      <c r="CC16" s="130">
        <f t="shared" si="12"/>
        <v>6.5601345668629102E-2</v>
      </c>
      <c r="CD16" s="131">
        <f t="shared" si="12"/>
        <v>5.4504030844724854E-2</v>
      </c>
      <c r="CE16" s="132">
        <f t="shared" si="12"/>
        <v>8.1904761904761911E-2</v>
      </c>
      <c r="CF16" s="129">
        <f t="shared" si="12"/>
        <v>6.3402692778457767E-2</v>
      </c>
      <c r="CG16" s="130">
        <f t="shared" si="12"/>
        <v>5.5517477724468814E-2</v>
      </c>
      <c r="CH16" s="131">
        <f t="shared" si="12"/>
        <v>7.1847098214285712E-2</v>
      </c>
      <c r="CI16" s="129">
        <f t="shared" si="12"/>
        <v>5.5086490939044483E-2</v>
      </c>
      <c r="CJ16" s="135">
        <f t="shared" si="12"/>
        <v>6.4479344091919508E-2</v>
      </c>
      <c r="CK16" s="136">
        <f t="shared" si="12"/>
        <v>6.5498703067715811E-2</v>
      </c>
      <c r="CN16" s="230"/>
      <c r="CO16" s="230"/>
    </row>
    <row r="17" spans="1:93" ht="14" thickTop="1" x14ac:dyDescent="0.15">
      <c r="A17" s="146" t="s">
        <v>24</v>
      </c>
      <c r="B17" s="203">
        <v>369</v>
      </c>
      <c r="C17" s="197">
        <v>477</v>
      </c>
      <c r="D17" s="198">
        <v>279</v>
      </c>
      <c r="E17" s="199">
        <v>243</v>
      </c>
      <c r="F17" s="196">
        <v>372</v>
      </c>
      <c r="G17" s="200">
        <v>212</v>
      </c>
      <c r="H17" s="198">
        <v>503</v>
      </c>
      <c r="I17" s="199">
        <v>597</v>
      </c>
      <c r="J17" s="196">
        <v>145</v>
      </c>
      <c r="K17" s="200">
        <v>134</v>
      </c>
      <c r="L17" s="198">
        <v>195</v>
      </c>
      <c r="M17" s="196">
        <v>286</v>
      </c>
      <c r="N17" s="201">
        <v>442</v>
      </c>
      <c r="O17" s="204">
        <v>534</v>
      </c>
      <c r="P17" s="196">
        <v>199</v>
      </c>
      <c r="Q17" s="200">
        <v>220</v>
      </c>
      <c r="R17" s="198">
        <v>376</v>
      </c>
      <c r="S17" s="199">
        <v>310</v>
      </c>
      <c r="T17" s="196">
        <v>89</v>
      </c>
      <c r="U17" s="200">
        <v>78</v>
      </c>
      <c r="V17" s="198">
        <v>313</v>
      </c>
      <c r="W17" s="205">
        <v>359</v>
      </c>
      <c r="X17" s="196">
        <v>209</v>
      </c>
      <c r="Y17" s="200">
        <v>187</v>
      </c>
      <c r="Z17" s="198">
        <v>471</v>
      </c>
      <c r="AA17" s="196">
        <v>613</v>
      </c>
      <c r="AB17" s="172">
        <f t="shared" si="3"/>
        <v>3962</v>
      </c>
      <c r="AC17" s="173">
        <f t="shared" si="4"/>
        <v>4250</v>
      </c>
      <c r="AE17" s="275" t="s">
        <v>30</v>
      </c>
      <c r="AF17" s="126">
        <f t="shared" ref="AF17:AU18" si="13">SUMIF($A$9:$A$32,$AE17,B$9:B$32)</f>
        <v>524</v>
      </c>
      <c r="AG17" s="186">
        <f t="shared" si="13"/>
        <v>600</v>
      </c>
      <c r="AH17" s="127">
        <f t="shared" si="13"/>
        <v>319</v>
      </c>
      <c r="AI17" s="180">
        <f t="shared" si="13"/>
        <v>302</v>
      </c>
      <c r="AJ17" s="126">
        <f t="shared" si="13"/>
        <v>475</v>
      </c>
      <c r="AK17" s="128">
        <f t="shared" si="13"/>
        <v>477</v>
      </c>
      <c r="AL17" s="127">
        <f t="shared" si="13"/>
        <v>810</v>
      </c>
      <c r="AM17" s="180">
        <f t="shared" si="13"/>
        <v>735</v>
      </c>
      <c r="AN17" s="126">
        <f t="shared" si="13"/>
        <v>175</v>
      </c>
      <c r="AO17" s="128">
        <f t="shared" si="13"/>
        <v>63</v>
      </c>
      <c r="AP17" s="127">
        <f t="shared" si="13"/>
        <v>331</v>
      </c>
      <c r="AQ17" s="126">
        <f t="shared" si="13"/>
        <v>178</v>
      </c>
      <c r="AR17" s="179">
        <f t="shared" si="13"/>
        <v>563</v>
      </c>
      <c r="AS17" s="181">
        <f t="shared" si="13"/>
        <v>576</v>
      </c>
      <c r="AT17" s="126">
        <f t="shared" si="13"/>
        <v>370</v>
      </c>
      <c r="AU17" s="128">
        <f t="shared" si="13"/>
        <v>377</v>
      </c>
      <c r="AV17" s="127">
        <f t="shared" ref="AP17:BE18" si="14">SUMIF($A$9:$A$32,$AE17,R$9:R$32)</f>
        <v>350</v>
      </c>
      <c r="AW17" s="180">
        <f t="shared" si="14"/>
        <v>478</v>
      </c>
      <c r="AX17" s="126">
        <f t="shared" si="14"/>
        <v>149</v>
      </c>
      <c r="AY17" s="128">
        <f t="shared" si="14"/>
        <v>36</v>
      </c>
      <c r="AZ17" s="127">
        <f t="shared" si="14"/>
        <v>418</v>
      </c>
      <c r="BA17" s="180">
        <f t="shared" si="14"/>
        <v>369</v>
      </c>
      <c r="BB17" s="126">
        <f t="shared" si="14"/>
        <v>355</v>
      </c>
      <c r="BC17" s="128">
        <f t="shared" si="14"/>
        <v>196</v>
      </c>
      <c r="BD17" s="184">
        <f t="shared" si="14"/>
        <v>502</v>
      </c>
      <c r="BE17" s="185">
        <f t="shared" si="14"/>
        <v>840</v>
      </c>
      <c r="BF17" s="170">
        <f>AF17+AH17+AJ17+AL17+AN17+AP17+AR17+AT17+AV17+AX17+AZ17+BB17+BD17</f>
        <v>5341</v>
      </c>
      <c r="BG17" s="171">
        <f>AG17+AI17+AK17+AM17+AO17+AQ17+AS17+AU17+AW17+AY17+BA17+BC17+BE17</f>
        <v>5227</v>
      </c>
      <c r="BI17" s="146" t="s">
        <v>24</v>
      </c>
      <c r="BJ17" s="129">
        <f t="shared" ref="BJ17:CK17" si="15">B17/B33</f>
        <v>5.1371293331477101E-2</v>
      </c>
      <c r="BK17" s="130">
        <f t="shared" si="15"/>
        <v>6.2540972859577812E-2</v>
      </c>
      <c r="BL17" s="131">
        <f t="shared" si="15"/>
        <v>7.0938215102974822E-2</v>
      </c>
      <c r="BM17" s="132">
        <f t="shared" si="15"/>
        <v>5.1548578701739498E-2</v>
      </c>
      <c r="BN17" s="129">
        <f t="shared" si="15"/>
        <v>6.9093610698365532E-2</v>
      </c>
      <c r="BO17" s="130">
        <f t="shared" si="15"/>
        <v>4.0045334340763128E-2</v>
      </c>
      <c r="BP17" s="131">
        <f t="shared" si="15"/>
        <v>5.3368700265251992E-2</v>
      </c>
      <c r="BQ17" s="132">
        <f t="shared" si="15"/>
        <v>6.733588991653508E-2</v>
      </c>
      <c r="BR17" s="129">
        <f t="shared" si="15"/>
        <v>6.7630597014925367E-2</v>
      </c>
      <c r="BS17" s="130">
        <f t="shared" si="15"/>
        <v>8.5079365079365074E-2</v>
      </c>
      <c r="BT17" s="131">
        <f t="shared" si="15"/>
        <v>4.4653079917563544E-2</v>
      </c>
      <c r="BU17" s="129">
        <f t="shared" si="15"/>
        <v>7.4016563146997935E-2</v>
      </c>
      <c r="BV17" s="133">
        <f t="shared" si="15"/>
        <v>5.4293084387667362E-2</v>
      </c>
      <c r="BW17" s="134">
        <f t="shared" si="15"/>
        <v>6.5177590626144269E-2</v>
      </c>
      <c r="BX17" s="129">
        <f t="shared" si="15"/>
        <v>4.2367468596976793E-2</v>
      </c>
      <c r="BY17" s="130">
        <f t="shared" si="15"/>
        <v>5.0011366219595364E-2</v>
      </c>
      <c r="BZ17" s="131">
        <f t="shared" si="15"/>
        <v>6.8376068376068383E-2</v>
      </c>
      <c r="CA17" s="132">
        <f t="shared" si="15"/>
        <v>5.7322485207100593E-2</v>
      </c>
      <c r="CB17" s="129">
        <f t="shared" si="15"/>
        <v>5.7567917205692105E-2</v>
      </c>
      <c r="CC17" s="130">
        <f t="shared" si="15"/>
        <v>6.5601345668629102E-2</v>
      </c>
      <c r="CD17" s="131">
        <f t="shared" si="15"/>
        <v>5.4854539081668416E-2</v>
      </c>
      <c r="CE17" s="132">
        <f t="shared" si="15"/>
        <v>6.8380952380952376E-2</v>
      </c>
      <c r="CF17" s="129">
        <f t="shared" si="15"/>
        <v>5.1162790697674418E-2</v>
      </c>
      <c r="CG17" s="130">
        <f t="shared" si="15"/>
        <v>6.4084989718985602E-2</v>
      </c>
      <c r="CH17" s="131">
        <f t="shared" si="15"/>
        <v>6.5708705357142863E-2</v>
      </c>
      <c r="CI17" s="129">
        <f t="shared" si="15"/>
        <v>6.3117792421746297E-2</v>
      </c>
      <c r="CJ17" s="135">
        <f t="shared" si="15"/>
        <v>5.7189872686855853E-2</v>
      </c>
      <c r="CK17" s="136">
        <f t="shared" si="15"/>
        <v>6.1586169919865527E-2</v>
      </c>
      <c r="CN17" s="230"/>
      <c r="CO17" s="230"/>
    </row>
    <row r="18" spans="1:93" x14ac:dyDescent="0.15">
      <c r="A18" s="137" t="s">
        <v>25</v>
      </c>
      <c r="B18" s="206">
        <v>425</v>
      </c>
      <c r="C18" s="190">
        <v>421</v>
      </c>
      <c r="D18" s="191">
        <v>316</v>
      </c>
      <c r="E18" s="192">
        <v>334</v>
      </c>
      <c r="F18" s="189">
        <v>415</v>
      </c>
      <c r="G18" s="193">
        <v>212</v>
      </c>
      <c r="H18" s="191">
        <v>536</v>
      </c>
      <c r="I18" s="192">
        <v>594</v>
      </c>
      <c r="J18" s="189">
        <v>142</v>
      </c>
      <c r="K18" s="190">
        <v>129</v>
      </c>
      <c r="L18" s="191">
        <v>229</v>
      </c>
      <c r="M18" s="189">
        <v>285</v>
      </c>
      <c r="N18" s="194">
        <v>467</v>
      </c>
      <c r="O18" s="207">
        <v>480</v>
      </c>
      <c r="P18" s="189">
        <v>243</v>
      </c>
      <c r="Q18" s="190">
        <v>205</v>
      </c>
      <c r="R18" s="191">
        <v>424</v>
      </c>
      <c r="S18" s="192">
        <v>345</v>
      </c>
      <c r="T18" s="198">
        <v>80</v>
      </c>
      <c r="U18" s="189">
        <v>61</v>
      </c>
      <c r="V18" s="191">
        <v>340</v>
      </c>
      <c r="W18" s="208">
        <v>341</v>
      </c>
      <c r="X18" s="189">
        <v>223</v>
      </c>
      <c r="Y18" s="193">
        <v>146</v>
      </c>
      <c r="Z18" s="191">
        <v>457</v>
      </c>
      <c r="AA18" s="189">
        <v>621</v>
      </c>
      <c r="AB18" s="172">
        <f t="shared" si="3"/>
        <v>4297</v>
      </c>
      <c r="AC18" s="173">
        <f t="shared" si="4"/>
        <v>4174</v>
      </c>
      <c r="AE18" s="277" t="s">
        <v>31</v>
      </c>
      <c r="AF18" s="126">
        <f t="shared" si="13"/>
        <v>542</v>
      </c>
      <c r="AG18" s="190">
        <f t="shared" si="13"/>
        <v>512</v>
      </c>
      <c r="AH18" s="191">
        <f t="shared" si="13"/>
        <v>230</v>
      </c>
      <c r="AI18" s="192">
        <f t="shared" si="13"/>
        <v>341</v>
      </c>
      <c r="AJ18" s="278">
        <f t="shared" si="13"/>
        <v>303</v>
      </c>
      <c r="AK18" s="193">
        <f t="shared" si="13"/>
        <v>491</v>
      </c>
      <c r="AL18" s="191">
        <f t="shared" si="13"/>
        <v>708</v>
      </c>
      <c r="AM18" s="192">
        <f t="shared" si="13"/>
        <v>714</v>
      </c>
      <c r="AN18" s="278">
        <f t="shared" si="13"/>
        <v>194</v>
      </c>
      <c r="AO18" s="193">
        <f t="shared" si="13"/>
        <v>40</v>
      </c>
      <c r="AP18" s="191">
        <f t="shared" si="14"/>
        <v>244</v>
      </c>
      <c r="AQ18" s="278">
        <f t="shared" si="14"/>
        <v>151</v>
      </c>
      <c r="AR18" s="194">
        <f t="shared" si="14"/>
        <v>535</v>
      </c>
      <c r="AS18" s="195">
        <f t="shared" si="14"/>
        <v>515</v>
      </c>
      <c r="AT18" s="278">
        <f t="shared" si="14"/>
        <v>336</v>
      </c>
      <c r="AU18" s="193">
        <f t="shared" si="14"/>
        <v>382</v>
      </c>
      <c r="AV18" s="191">
        <f t="shared" si="14"/>
        <v>331</v>
      </c>
      <c r="AW18" s="192">
        <f t="shared" si="14"/>
        <v>441</v>
      </c>
      <c r="AX18" s="278">
        <f t="shared" si="14"/>
        <v>156</v>
      </c>
      <c r="AY18" s="193">
        <f t="shared" si="14"/>
        <v>22</v>
      </c>
      <c r="AZ18" s="191">
        <f t="shared" si="14"/>
        <v>545</v>
      </c>
      <c r="BA18" s="192">
        <f t="shared" si="14"/>
        <v>254</v>
      </c>
      <c r="BB18" s="278">
        <f t="shared" si="14"/>
        <v>297</v>
      </c>
      <c r="BC18" s="193">
        <f t="shared" si="14"/>
        <v>225</v>
      </c>
      <c r="BD18" s="191">
        <f t="shared" si="14"/>
        <v>410</v>
      </c>
      <c r="BE18" s="278">
        <f t="shared" si="14"/>
        <v>793</v>
      </c>
      <c r="BF18" s="172">
        <f>SUM(AF18,AH18,AJ18,AL18,AN18,AP18,AR18,AT18,AV18,AX18,AZ18,BB18,BD18)</f>
        <v>4831</v>
      </c>
      <c r="BG18" s="173">
        <f>SUM(AG18,AI18,AK18,AM18,AO18,AQ18,AS18,AU18,AW18,AY18,BA18,BC18,BE18)</f>
        <v>4881</v>
      </c>
      <c r="BI18" s="137" t="s">
        <v>25</v>
      </c>
      <c r="BJ18" s="129">
        <f t="shared" ref="BJ18:CK18" si="16">B18/B33</f>
        <v>5.9167478769316439E-2</v>
      </c>
      <c r="BK18" s="130">
        <f t="shared" si="16"/>
        <v>5.5198636423233249E-2</v>
      </c>
      <c r="BL18" s="131">
        <f t="shared" si="16"/>
        <v>8.0345792016272566E-2</v>
      </c>
      <c r="BM18" s="132">
        <f t="shared" si="16"/>
        <v>7.0852778956300377E-2</v>
      </c>
      <c r="BN18" s="129">
        <f t="shared" si="16"/>
        <v>7.708023774145617E-2</v>
      </c>
      <c r="BO18" s="130">
        <f t="shared" si="16"/>
        <v>4.0045334340763128E-2</v>
      </c>
      <c r="BP18" s="131">
        <f t="shared" si="16"/>
        <v>5.6870026525198937E-2</v>
      </c>
      <c r="BQ18" s="132">
        <f t="shared" si="16"/>
        <v>6.699751861042183E-2</v>
      </c>
      <c r="BR18" s="129">
        <f t="shared" si="16"/>
        <v>6.6231343283582086E-2</v>
      </c>
      <c r="BS18" s="130">
        <f t="shared" si="16"/>
        <v>8.1904761904761911E-2</v>
      </c>
      <c r="BT18" s="131">
        <f t="shared" si="16"/>
        <v>5.2438745133959241E-2</v>
      </c>
      <c r="BU18" s="129">
        <f t="shared" si="16"/>
        <v>7.375776397515528E-2</v>
      </c>
      <c r="BV18" s="133">
        <f t="shared" si="16"/>
        <v>5.7363960201449453E-2</v>
      </c>
      <c r="BW18" s="134">
        <f t="shared" si="16"/>
        <v>5.8586598315635299E-2</v>
      </c>
      <c r="BX18" s="129">
        <f t="shared" si="16"/>
        <v>5.1735150095805836E-2</v>
      </c>
      <c r="BY18" s="130">
        <f t="shared" si="16"/>
        <v>4.660150034098659E-2</v>
      </c>
      <c r="BZ18" s="131">
        <f t="shared" si="16"/>
        <v>7.7104928168757955E-2</v>
      </c>
      <c r="CA18" s="132">
        <f t="shared" si="16"/>
        <v>6.3794378698224852E-2</v>
      </c>
      <c r="CB18" s="129">
        <f t="shared" si="16"/>
        <v>5.1746442432082797E-2</v>
      </c>
      <c r="CC18" s="130">
        <f t="shared" si="16"/>
        <v>5.1303616484440706E-2</v>
      </c>
      <c r="CD18" s="131">
        <f t="shared" si="16"/>
        <v>5.9586400280406591E-2</v>
      </c>
      <c r="CE18" s="132">
        <f t="shared" si="16"/>
        <v>6.4952380952380956E-2</v>
      </c>
      <c r="CF18" s="129">
        <f t="shared" si="16"/>
        <v>5.4589963280293759E-2</v>
      </c>
      <c r="CG18" s="130">
        <f t="shared" si="16"/>
        <v>5.0034270047978065E-2</v>
      </c>
      <c r="CH18" s="131">
        <f t="shared" si="16"/>
        <v>6.3755580357142863E-2</v>
      </c>
      <c r="CI18" s="129">
        <f t="shared" si="16"/>
        <v>6.3941515650741354E-2</v>
      </c>
      <c r="CJ18" s="135">
        <f t="shared" si="16"/>
        <v>6.2025462628828777E-2</v>
      </c>
      <c r="CK18" s="136">
        <f t="shared" si="16"/>
        <v>6.0484864293063226E-2</v>
      </c>
      <c r="CN18" s="230"/>
      <c r="CO18" s="230"/>
    </row>
    <row r="19" spans="1:93" ht="14" thickBot="1" x14ac:dyDescent="0.2">
      <c r="A19" s="146" t="s">
        <v>26</v>
      </c>
      <c r="B19" s="203">
        <v>370</v>
      </c>
      <c r="C19" s="197">
        <v>487</v>
      </c>
      <c r="D19" s="198">
        <v>229</v>
      </c>
      <c r="E19" s="199">
        <v>358</v>
      </c>
      <c r="F19" s="196">
        <v>339</v>
      </c>
      <c r="G19" s="200">
        <v>260</v>
      </c>
      <c r="H19" s="198">
        <v>603</v>
      </c>
      <c r="I19" s="199">
        <v>521</v>
      </c>
      <c r="J19" s="196">
        <v>126</v>
      </c>
      <c r="K19" s="197">
        <v>111</v>
      </c>
      <c r="L19" s="198">
        <v>209</v>
      </c>
      <c r="M19" s="196">
        <v>246</v>
      </c>
      <c r="N19" s="201">
        <v>473</v>
      </c>
      <c r="O19" s="204">
        <v>479</v>
      </c>
      <c r="P19" s="196">
        <v>247</v>
      </c>
      <c r="Q19" s="197">
        <v>220</v>
      </c>
      <c r="R19" s="198">
        <v>345</v>
      </c>
      <c r="S19" s="199">
        <v>300</v>
      </c>
      <c r="T19" s="196">
        <v>65</v>
      </c>
      <c r="U19" s="200">
        <v>48</v>
      </c>
      <c r="V19" s="198">
        <v>328</v>
      </c>
      <c r="W19" s="205">
        <v>307</v>
      </c>
      <c r="X19" s="196">
        <v>257</v>
      </c>
      <c r="Y19" s="200">
        <v>148</v>
      </c>
      <c r="Z19" s="198">
        <v>461</v>
      </c>
      <c r="AA19" s="196">
        <v>619</v>
      </c>
      <c r="AB19" s="172">
        <f t="shared" si="3"/>
        <v>4052</v>
      </c>
      <c r="AC19" s="173">
        <f t="shared" si="4"/>
        <v>4104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5.1510510928581374E-2</v>
      </c>
      <c r="BK19" s="130">
        <f t="shared" si="17"/>
        <v>6.3852104366067919E-2</v>
      </c>
      <c r="BL19" s="131">
        <f t="shared" si="17"/>
        <v>5.8225273328248159E-2</v>
      </c>
      <c r="BM19" s="132">
        <f t="shared" si="17"/>
        <v>7.5943996605854894E-2</v>
      </c>
      <c r="BN19" s="129">
        <f t="shared" si="17"/>
        <v>6.2964338781575035E-2</v>
      </c>
      <c r="BO19" s="130">
        <f t="shared" si="17"/>
        <v>4.911220249338874E-2</v>
      </c>
      <c r="BP19" s="131">
        <f t="shared" si="17"/>
        <v>6.3978779840848807E-2</v>
      </c>
      <c r="BQ19" s="132">
        <f t="shared" si="17"/>
        <v>5.8763816828332954E-2</v>
      </c>
      <c r="BR19" s="129">
        <f t="shared" si="17"/>
        <v>5.8768656716417914E-2</v>
      </c>
      <c r="BS19" s="130">
        <f t="shared" si="17"/>
        <v>7.047619047619047E-2</v>
      </c>
      <c r="BT19" s="131">
        <f t="shared" si="17"/>
        <v>4.7858942065491183E-2</v>
      </c>
      <c r="BU19" s="129">
        <f t="shared" si="17"/>
        <v>6.3664596273291921E-2</v>
      </c>
      <c r="BV19" s="133">
        <f t="shared" si="17"/>
        <v>5.8100970396757157E-2</v>
      </c>
      <c r="BW19" s="134">
        <f t="shared" si="17"/>
        <v>5.8464542902477726E-2</v>
      </c>
      <c r="BX19" s="129">
        <f t="shared" si="17"/>
        <v>5.2586757504790291E-2</v>
      </c>
      <c r="BY19" s="130">
        <f t="shared" si="17"/>
        <v>5.0011366219595364E-2</v>
      </c>
      <c r="BZ19" s="131">
        <f t="shared" si="17"/>
        <v>6.2738679759956353E-2</v>
      </c>
      <c r="CA19" s="132">
        <f t="shared" si="17"/>
        <v>5.5473372781065088E-2</v>
      </c>
      <c r="CB19" s="129">
        <f t="shared" si="17"/>
        <v>4.2043984476067268E-2</v>
      </c>
      <c r="CC19" s="130">
        <f t="shared" si="17"/>
        <v>4.0370058873002525E-2</v>
      </c>
      <c r="CD19" s="131">
        <f t="shared" si="17"/>
        <v>5.7483350858745182E-2</v>
      </c>
      <c r="CE19" s="132">
        <f t="shared" si="17"/>
        <v>5.8476190476190473E-2</v>
      </c>
      <c r="CF19" s="129">
        <f t="shared" si="17"/>
        <v>6.2913096695226434E-2</v>
      </c>
      <c r="CG19" s="130">
        <f t="shared" si="17"/>
        <v>5.0719671007539407E-2</v>
      </c>
      <c r="CH19" s="131">
        <f t="shared" si="17"/>
        <v>6.4313616071428575E-2</v>
      </c>
      <c r="CI19" s="129">
        <f t="shared" si="17"/>
        <v>6.3735584843492593E-2</v>
      </c>
      <c r="CJ19" s="135">
        <f t="shared" si="17"/>
        <v>5.8488986402609772E-2</v>
      </c>
      <c r="CK19" s="136">
        <f t="shared" si="17"/>
        <v>5.947050384732426E-2</v>
      </c>
      <c r="CN19" s="230"/>
      <c r="CO19" s="230"/>
    </row>
    <row r="20" spans="1:93" ht="15" thickTop="1" thickBot="1" x14ac:dyDescent="0.2">
      <c r="A20" s="137" t="s">
        <v>27</v>
      </c>
      <c r="B20" s="206">
        <v>331</v>
      </c>
      <c r="C20" s="190">
        <v>539</v>
      </c>
      <c r="D20" s="191">
        <v>225</v>
      </c>
      <c r="E20" s="192">
        <v>372</v>
      </c>
      <c r="F20" s="189">
        <v>319</v>
      </c>
      <c r="G20" s="193">
        <v>276</v>
      </c>
      <c r="H20" s="191">
        <v>588</v>
      </c>
      <c r="I20" s="192">
        <v>627</v>
      </c>
      <c r="J20" s="189">
        <v>150</v>
      </c>
      <c r="K20" s="190">
        <v>74</v>
      </c>
      <c r="L20" s="191">
        <v>305</v>
      </c>
      <c r="M20" s="189">
        <v>249</v>
      </c>
      <c r="N20" s="194">
        <v>485</v>
      </c>
      <c r="O20" s="207">
        <v>379</v>
      </c>
      <c r="P20" s="189">
        <v>292</v>
      </c>
      <c r="Q20" s="190">
        <v>227</v>
      </c>
      <c r="R20" s="191">
        <v>360</v>
      </c>
      <c r="S20" s="192">
        <v>321</v>
      </c>
      <c r="T20" s="189">
        <v>83</v>
      </c>
      <c r="U20" s="193">
        <v>74</v>
      </c>
      <c r="V20" s="191">
        <v>365</v>
      </c>
      <c r="W20" s="208">
        <v>296</v>
      </c>
      <c r="X20" s="189">
        <v>243</v>
      </c>
      <c r="Y20" s="193">
        <v>108</v>
      </c>
      <c r="Z20" s="191">
        <v>522</v>
      </c>
      <c r="AA20" s="189">
        <v>634</v>
      </c>
      <c r="AB20" s="172">
        <f t="shared" si="3"/>
        <v>4268</v>
      </c>
      <c r="AC20" s="173">
        <f t="shared" si="4"/>
        <v>4176</v>
      </c>
      <c r="AE20" s="269" t="s">
        <v>13</v>
      </c>
      <c r="AF20" s="20">
        <f t="shared" ref="AF20:BG20" si="18">SUM(AF17:AF19)</f>
        <v>1066</v>
      </c>
      <c r="AG20" s="21">
        <f t="shared" si="18"/>
        <v>1112</v>
      </c>
      <c r="AH20" s="20">
        <f t="shared" si="18"/>
        <v>549</v>
      </c>
      <c r="AI20" s="21">
        <f t="shared" si="18"/>
        <v>643</v>
      </c>
      <c r="AJ20" s="20">
        <f t="shared" si="18"/>
        <v>778</v>
      </c>
      <c r="AK20" s="21">
        <f t="shared" si="18"/>
        <v>968</v>
      </c>
      <c r="AL20" s="20">
        <f t="shared" si="18"/>
        <v>1518</v>
      </c>
      <c r="AM20" s="21">
        <f t="shared" si="18"/>
        <v>1449</v>
      </c>
      <c r="AN20" s="20">
        <f t="shared" si="18"/>
        <v>369</v>
      </c>
      <c r="AO20" s="21">
        <f t="shared" si="18"/>
        <v>103</v>
      </c>
      <c r="AP20" s="20">
        <f t="shared" si="18"/>
        <v>575</v>
      </c>
      <c r="AQ20" s="21">
        <f t="shared" si="18"/>
        <v>329</v>
      </c>
      <c r="AR20" s="20">
        <f t="shared" si="18"/>
        <v>1098</v>
      </c>
      <c r="AS20" s="21">
        <f t="shared" si="18"/>
        <v>1091</v>
      </c>
      <c r="AT20" s="20">
        <f t="shared" si="18"/>
        <v>706</v>
      </c>
      <c r="AU20" s="21">
        <f t="shared" si="18"/>
        <v>759</v>
      </c>
      <c r="AV20" s="20">
        <f t="shared" si="18"/>
        <v>681</v>
      </c>
      <c r="AW20" s="21">
        <f t="shared" si="18"/>
        <v>919</v>
      </c>
      <c r="AX20" s="20">
        <f t="shared" si="18"/>
        <v>305</v>
      </c>
      <c r="AY20" s="21">
        <f t="shared" si="18"/>
        <v>58</v>
      </c>
      <c r="AZ20" s="20">
        <f t="shared" si="18"/>
        <v>963</v>
      </c>
      <c r="BA20" s="21">
        <f t="shared" si="18"/>
        <v>623</v>
      </c>
      <c r="BB20" s="20">
        <f t="shared" si="18"/>
        <v>652</v>
      </c>
      <c r="BC20" s="21">
        <f t="shared" si="18"/>
        <v>421</v>
      </c>
      <c r="BD20" s="20">
        <f t="shared" si="18"/>
        <v>912</v>
      </c>
      <c r="BE20" s="21">
        <f t="shared" si="18"/>
        <v>1633</v>
      </c>
      <c r="BF20" s="174">
        <f t="shared" si="18"/>
        <v>10172</v>
      </c>
      <c r="BG20" s="175">
        <f t="shared" si="18"/>
        <v>10108</v>
      </c>
      <c r="BI20" s="137" t="s">
        <v>27</v>
      </c>
      <c r="BJ20" s="129">
        <f t="shared" ref="BJ20:CK20" si="19">B20/B33</f>
        <v>4.6081024641514687E-2</v>
      </c>
      <c r="BK20" s="130">
        <f t="shared" si="19"/>
        <v>7.0669988199816444E-2</v>
      </c>
      <c r="BL20" s="131">
        <f t="shared" si="19"/>
        <v>5.7208237986270026E-2</v>
      </c>
      <c r="BM20" s="132">
        <f t="shared" si="19"/>
        <v>7.8913873568095039E-2</v>
      </c>
      <c r="BN20" s="129">
        <f t="shared" si="19"/>
        <v>5.9249628528974738E-2</v>
      </c>
      <c r="BO20" s="130">
        <f t="shared" si="19"/>
        <v>5.2134491877597278E-2</v>
      </c>
      <c r="BP20" s="131">
        <f t="shared" si="19"/>
        <v>6.2387267904509283E-2</v>
      </c>
      <c r="BQ20" s="132">
        <f t="shared" si="19"/>
        <v>7.0719602977667495E-2</v>
      </c>
      <c r="BR20" s="129">
        <f t="shared" si="19"/>
        <v>6.9962686567164173E-2</v>
      </c>
      <c r="BS20" s="130">
        <f t="shared" si="19"/>
        <v>4.6984126984126982E-2</v>
      </c>
      <c r="BT20" s="131">
        <f t="shared" si="19"/>
        <v>6.9841996794137856E-2</v>
      </c>
      <c r="BU20" s="129">
        <f t="shared" si="19"/>
        <v>6.4440993788819873E-2</v>
      </c>
      <c r="BV20" s="133">
        <f t="shared" si="19"/>
        <v>5.9574990787372557E-2</v>
      </c>
      <c r="BW20" s="134">
        <f t="shared" si="19"/>
        <v>4.6259001586720368E-2</v>
      </c>
      <c r="BX20" s="129">
        <f t="shared" si="19"/>
        <v>6.2167340855865449E-2</v>
      </c>
      <c r="BY20" s="130">
        <f t="shared" si="19"/>
        <v>5.1602636962946126E-2</v>
      </c>
      <c r="BZ20" s="131">
        <f t="shared" si="19"/>
        <v>6.5466448445171854E-2</v>
      </c>
      <c r="CA20" s="132">
        <f t="shared" si="19"/>
        <v>5.9356508875739643E-2</v>
      </c>
      <c r="CB20" s="129">
        <f t="shared" si="19"/>
        <v>5.36869340232859E-2</v>
      </c>
      <c r="CC20" s="130">
        <f t="shared" si="19"/>
        <v>6.2237174095878887E-2</v>
      </c>
      <c r="CD20" s="131">
        <f t="shared" si="19"/>
        <v>6.3967753242201192E-2</v>
      </c>
      <c r="CE20" s="132">
        <f t="shared" si="19"/>
        <v>5.6380952380952379E-2</v>
      </c>
      <c r="CF20" s="129">
        <f t="shared" si="19"/>
        <v>5.94859241126071E-2</v>
      </c>
      <c r="CG20" s="130">
        <f t="shared" si="19"/>
        <v>3.7011651816312545E-2</v>
      </c>
      <c r="CH20" s="131">
        <f t="shared" si="19"/>
        <v>7.2823660714285712E-2</v>
      </c>
      <c r="CI20" s="129">
        <f t="shared" si="19"/>
        <v>6.5280065897858314E-2</v>
      </c>
      <c r="CJ20" s="135">
        <f t="shared" si="19"/>
        <v>6.1606859320419177E-2</v>
      </c>
      <c r="CK20" s="136">
        <f t="shared" si="19"/>
        <v>6.051384602008434E-2</v>
      </c>
      <c r="CN20" s="230"/>
      <c r="CO20" s="230"/>
    </row>
    <row r="21" spans="1:93" ht="14" thickTop="1" x14ac:dyDescent="0.15">
      <c r="A21" s="146" t="s">
        <v>28</v>
      </c>
      <c r="B21" s="203">
        <v>344</v>
      </c>
      <c r="C21" s="197">
        <v>534</v>
      </c>
      <c r="D21" s="198">
        <v>219</v>
      </c>
      <c r="E21" s="199">
        <v>322</v>
      </c>
      <c r="F21" s="196">
        <v>341</v>
      </c>
      <c r="G21" s="200">
        <v>360</v>
      </c>
      <c r="H21" s="198">
        <v>561</v>
      </c>
      <c r="I21" s="199">
        <v>561</v>
      </c>
      <c r="J21" s="196">
        <v>152</v>
      </c>
      <c r="K21" s="197">
        <v>47</v>
      </c>
      <c r="L21" s="198">
        <v>367</v>
      </c>
      <c r="M21" s="196">
        <v>164</v>
      </c>
      <c r="N21" s="201">
        <v>497</v>
      </c>
      <c r="O21" s="204">
        <v>415</v>
      </c>
      <c r="P21" s="196">
        <v>306</v>
      </c>
      <c r="Q21" s="197">
        <v>210</v>
      </c>
      <c r="R21" s="198">
        <v>342</v>
      </c>
      <c r="S21" s="199">
        <v>320</v>
      </c>
      <c r="T21" s="196">
        <v>134</v>
      </c>
      <c r="U21" s="200">
        <v>41</v>
      </c>
      <c r="V21" s="198">
        <v>397</v>
      </c>
      <c r="W21" s="205">
        <v>321</v>
      </c>
      <c r="X21" s="196">
        <v>251</v>
      </c>
      <c r="Y21" s="200">
        <v>99</v>
      </c>
      <c r="Z21" s="198">
        <v>467</v>
      </c>
      <c r="AA21" s="196">
        <v>568</v>
      </c>
      <c r="AB21" s="172">
        <f t="shared" si="3"/>
        <v>4378</v>
      </c>
      <c r="AC21" s="173">
        <f t="shared" si="4"/>
        <v>3962</v>
      </c>
      <c r="BF21" s="231">
        <f>BF20/2</f>
        <v>5086</v>
      </c>
      <c r="BI21" s="146" t="s">
        <v>28</v>
      </c>
      <c r="BJ21" s="129">
        <f t="shared" ref="BJ21:CK21" si="20">B21/B33</f>
        <v>4.7890853403870247E-2</v>
      </c>
      <c r="BK21" s="130">
        <f t="shared" si="20"/>
        <v>7.0014422446571398E-2</v>
      </c>
      <c r="BL21" s="131">
        <f t="shared" si="20"/>
        <v>5.5682684973302823E-2</v>
      </c>
      <c r="BM21" s="132">
        <f t="shared" si="20"/>
        <v>6.8307170131523126E-2</v>
      </c>
      <c r="BN21" s="129">
        <f t="shared" si="20"/>
        <v>6.3335809806835064E-2</v>
      </c>
      <c r="BO21" s="130">
        <f t="shared" si="20"/>
        <v>6.8001511144692106E-2</v>
      </c>
      <c r="BP21" s="131">
        <f t="shared" si="20"/>
        <v>5.9522546419098141E-2</v>
      </c>
      <c r="BQ21" s="132">
        <f t="shared" si="20"/>
        <v>6.3275434243176179E-2</v>
      </c>
      <c r="BR21" s="129">
        <f t="shared" si="20"/>
        <v>7.0895522388059698E-2</v>
      </c>
      <c r="BS21" s="130">
        <f t="shared" si="20"/>
        <v>2.9841269841269842E-2</v>
      </c>
      <c r="BT21" s="131">
        <f t="shared" si="20"/>
        <v>8.4039386306388825E-2</v>
      </c>
      <c r="BU21" s="129">
        <f t="shared" si="20"/>
        <v>4.2443064182194616E-2</v>
      </c>
      <c r="BV21" s="133">
        <f t="shared" si="20"/>
        <v>6.1049011177987965E-2</v>
      </c>
      <c r="BW21" s="134">
        <f t="shared" si="20"/>
        <v>5.0652996460393021E-2</v>
      </c>
      <c r="BX21" s="129">
        <f t="shared" si="20"/>
        <v>6.5147966787311051E-2</v>
      </c>
      <c r="BY21" s="130">
        <f t="shared" si="20"/>
        <v>4.7738122300522844E-2</v>
      </c>
      <c r="BZ21" s="131">
        <f t="shared" si="20"/>
        <v>6.2193126022913256E-2</v>
      </c>
      <c r="CA21" s="132">
        <f t="shared" si="20"/>
        <v>5.9171597633136092E-2</v>
      </c>
      <c r="CB21" s="129">
        <f t="shared" si="20"/>
        <v>8.6675291073738683E-2</v>
      </c>
      <c r="CC21" s="130">
        <f t="shared" si="20"/>
        <v>3.4482758620689655E-2</v>
      </c>
      <c r="CD21" s="131">
        <f t="shared" si="20"/>
        <v>6.9575885033298285E-2</v>
      </c>
      <c r="CE21" s="132">
        <f t="shared" si="20"/>
        <v>6.1142857142857145E-2</v>
      </c>
      <c r="CF21" s="129">
        <f t="shared" si="20"/>
        <v>6.1444308445532433E-2</v>
      </c>
      <c r="CG21" s="130">
        <f t="shared" si="20"/>
        <v>3.3927347498286499E-2</v>
      </c>
      <c r="CH21" s="131">
        <f t="shared" si="20"/>
        <v>6.5150669642857137E-2</v>
      </c>
      <c r="CI21" s="129">
        <f t="shared" si="20"/>
        <v>5.8484349258649093E-2</v>
      </c>
      <c r="CJ21" s="135">
        <f t="shared" si="20"/>
        <v>6.3194664973007297E-2</v>
      </c>
      <c r="CK21" s="136">
        <f t="shared" si="20"/>
        <v>5.7412801228825229E-2</v>
      </c>
      <c r="CN21" s="230"/>
      <c r="CO21" s="230"/>
    </row>
    <row r="22" spans="1:93" x14ac:dyDescent="0.15">
      <c r="A22" s="137" t="s">
        <v>29</v>
      </c>
      <c r="B22" s="206">
        <v>402</v>
      </c>
      <c r="C22" s="190">
        <v>507</v>
      </c>
      <c r="D22" s="191">
        <v>264</v>
      </c>
      <c r="E22" s="192">
        <v>339</v>
      </c>
      <c r="F22" s="189">
        <v>363</v>
      </c>
      <c r="G22" s="193">
        <v>300</v>
      </c>
      <c r="H22" s="191">
        <v>709</v>
      </c>
      <c r="I22" s="192">
        <v>526</v>
      </c>
      <c r="J22" s="189">
        <v>201</v>
      </c>
      <c r="K22" s="190">
        <v>37</v>
      </c>
      <c r="L22" s="191">
        <v>307</v>
      </c>
      <c r="M22" s="189">
        <v>152</v>
      </c>
      <c r="N22" s="194">
        <v>455</v>
      </c>
      <c r="O22" s="207">
        <v>349</v>
      </c>
      <c r="P22" s="189">
        <v>260</v>
      </c>
      <c r="Q22" s="190">
        <v>186</v>
      </c>
      <c r="R22" s="191">
        <v>259</v>
      </c>
      <c r="S22" s="192">
        <v>302</v>
      </c>
      <c r="T22" s="189">
        <v>164</v>
      </c>
      <c r="U22" s="193">
        <v>29</v>
      </c>
      <c r="V22" s="191">
        <v>326</v>
      </c>
      <c r="W22" s="208">
        <v>270</v>
      </c>
      <c r="X22" s="189">
        <v>260</v>
      </c>
      <c r="Y22" s="193">
        <v>129</v>
      </c>
      <c r="Z22" s="191">
        <v>402</v>
      </c>
      <c r="AA22" s="189">
        <v>592</v>
      </c>
      <c r="AB22" s="172">
        <f t="shared" si="3"/>
        <v>4372</v>
      </c>
      <c r="AC22" s="173">
        <f t="shared" si="4"/>
        <v>3718</v>
      </c>
      <c r="BI22" s="137" t="s">
        <v>29</v>
      </c>
      <c r="BJ22" s="129">
        <f t="shared" ref="BJ22:CK22" si="21">B22/B33</f>
        <v>5.5965474035918138E-2</v>
      </c>
      <c r="BK22" s="130">
        <f t="shared" si="21"/>
        <v>6.6474367379048119E-2</v>
      </c>
      <c r="BL22" s="131">
        <f t="shared" si="21"/>
        <v>6.7124332570556833E-2</v>
      </c>
      <c r="BM22" s="132">
        <f t="shared" si="21"/>
        <v>7.1913449299957577E-2</v>
      </c>
      <c r="BN22" s="129">
        <f t="shared" si="21"/>
        <v>6.742199108469539E-2</v>
      </c>
      <c r="BO22" s="130">
        <f t="shared" si="21"/>
        <v>5.6667925953910084E-2</v>
      </c>
      <c r="BP22" s="131">
        <f t="shared" si="21"/>
        <v>7.5225464190981431E-2</v>
      </c>
      <c r="BQ22" s="132">
        <f t="shared" si="21"/>
        <v>5.9327769005188359E-2</v>
      </c>
      <c r="BR22" s="129">
        <f t="shared" si="21"/>
        <v>9.375E-2</v>
      </c>
      <c r="BS22" s="130">
        <f t="shared" si="21"/>
        <v>2.3492063492063491E-2</v>
      </c>
      <c r="BT22" s="131">
        <f t="shared" si="21"/>
        <v>7.0299977100984651E-2</v>
      </c>
      <c r="BU22" s="129">
        <f t="shared" si="21"/>
        <v>3.9337474120082816E-2</v>
      </c>
      <c r="BV22" s="133">
        <f t="shared" si="21"/>
        <v>5.5889939810834052E-2</v>
      </c>
      <c r="BW22" s="134">
        <f t="shared" si="21"/>
        <v>4.2597339191993162E-2</v>
      </c>
      <c r="BX22" s="129">
        <f t="shared" si="21"/>
        <v>5.5354481583989784E-2</v>
      </c>
      <c r="BY22" s="130">
        <f t="shared" si="21"/>
        <v>4.2282336894748807E-2</v>
      </c>
      <c r="BZ22" s="131">
        <f t="shared" si="21"/>
        <v>4.7099472631387522E-2</v>
      </c>
      <c r="CA22" s="132">
        <f t="shared" si="21"/>
        <v>5.584319526627219E-2</v>
      </c>
      <c r="CB22" s="129">
        <f t="shared" si="21"/>
        <v>0.10608020698576973</v>
      </c>
      <c r="CC22" s="130">
        <f t="shared" si="21"/>
        <v>2.4390243902439025E-2</v>
      </c>
      <c r="CD22" s="131">
        <f t="shared" si="21"/>
        <v>5.7132842621801613E-2</v>
      </c>
      <c r="CE22" s="132">
        <f t="shared" si="21"/>
        <v>5.1428571428571428E-2</v>
      </c>
      <c r="CF22" s="129">
        <f t="shared" si="21"/>
        <v>6.3647490820073441E-2</v>
      </c>
      <c r="CG22" s="130">
        <f t="shared" si="21"/>
        <v>4.4208361891706648E-2</v>
      </c>
      <c r="CH22" s="131">
        <f t="shared" si="21"/>
        <v>5.6082589285714288E-2</v>
      </c>
      <c r="CI22" s="129">
        <f t="shared" si="21"/>
        <v>6.0955518945634266E-2</v>
      </c>
      <c r="CJ22" s="135">
        <f t="shared" si="21"/>
        <v>6.3108057391957045E-2</v>
      </c>
      <c r="CK22" s="136">
        <f t="shared" si="21"/>
        <v>5.3877030532249418E-2</v>
      </c>
      <c r="CN22" s="230"/>
      <c r="CO22" s="230"/>
    </row>
    <row r="23" spans="1:93" x14ac:dyDescent="0.15">
      <c r="A23" s="146" t="s">
        <v>30</v>
      </c>
      <c r="B23" s="203">
        <v>524</v>
      </c>
      <c r="C23" s="197">
        <v>600</v>
      </c>
      <c r="D23" s="198">
        <v>319</v>
      </c>
      <c r="E23" s="199">
        <v>302</v>
      </c>
      <c r="F23" s="196">
        <v>475</v>
      </c>
      <c r="G23" s="200">
        <v>477</v>
      </c>
      <c r="H23" s="198">
        <v>810</v>
      </c>
      <c r="I23" s="199">
        <v>735</v>
      </c>
      <c r="J23" s="196">
        <v>175</v>
      </c>
      <c r="K23" s="197">
        <v>63</v>
      </c>
      <c r="L23" s="198">
        <v>331</v>
      </c>
      <c r="M23" s="196">
        <v>178</v>
      </c>
      <c r="N23" s="201">
        <v>563</v>
      </c>
      <c r="O23" s="204">
        <v>576</v>
      </c>
      <c r="P23" s="196">
        <v>370</v>
      </c>
      <c r="Q23" s="197">
        <v>377</v>
      </c>
      <c r="R23" s="198">
        <v>350</v>
      </c>
      <c r="S23" s="199">
        <v>478</v>
      </c>
      <c r="T23" s="196">
        <v>149</v>
      </c>
      <c r="U23" s="200">
        <v>36</v>
      </c>
      <c r="V23" s="198">
        <v>418</v>
      </c>
      <c r="W23" s="205">
        <v>369</v>
      </c>
      <c r="X23" s="196">
        <v>355</v>
      </c>
      <c r="Y23" s="200">
        <v>196</v>
      </c>
      <c r="Z23" s="198">
        <v>502</v>
      </c>
      <c r="AA23" s="196">
        <v>840</v>
      </c>
      <c r="AB23" s="172">
        <f t="shared" si="3"/>
        <v>5341</v>
      </c>
      <c r="AC23" s="173">
        <f t="shared" si="4"/>
        <v>5227</v>
      </c>
      <c r="BI23" s="146" t="s">
        <v>30</v>
      </c>
      <c r="BJ23" s="129">
        <f t="shared" ref="BJ23:CK23" si="22">B23/B33</f>
        <v>7.2950020882639563E-2</v>
      </c>
      <c r="BK23" s="130">
        <f t="shared" si="22"/>
        <v>7.8667890389406053E-2</v>
      </c>
      <c r="BL23" s="131">
        <f t="shared" si="22"/>
        <v>8.1108568522756164E-2</v>
      </c>
      <c r="BM23" s="132">
        <f t="shared" si="22"/>
        <v>6.4064488756894356E-2</v>
      </c>
      <c r="BN23" s="129">
        <f t="shared" si="22"/>
        <v>8.8224368499257064E-2</v>
      </c>
      <c r="BO23" s="130">
        <f t="shared" si="22"/>
        <v>9.0102002266717038E-2</v>
      </c>
      <c r="BP23" s="131">
        <f t="shared" si="22"/>
        <v>8.5941644562334218E-2</v>
      </c>
      <c r="BQ23" s="132">
        <f t="shared" si="22"/>
        <v>8.2900969997744198E-2</v>
      </c>
      <c r="BR23" s="129">
        <f t="shared" si="22"/>
        <v>8.1623134328358216E-2</v>
      </c>
      <c r="BS23" s="130">
        <f t="shared" si="22"/>
        <v>0.04</v>
      </c>
      <c r="BT23" s="131">
        <f t="shared" si="22"/>
        <v>7.5795740783146326E-2</v>
      </c>
      <c r="BU23" s="129">
        <f t="shared" si="22"/>
        <v>4.606625258799172E-2</v>
      </c>
      <c r="BV23" s="133">
        <f t="shared" si="22"/>
        <v>6.9156123326372679E-2</v>
      </c>
      <c r="BW23" s="134">
        <f t="shared" si="22"/>
        <v>7.0303917978762356E-2</v>
      </c>
      <c r="BX23" s="129">
        <f t="shared" si="22"/>
        <v>7.8773685331062382E-2</v>
      </c>
      <c r="BY23" s="130">
        <f t="shared" si="22"/>
        <v>8.5701295749033873E-2</v>
      </c>
      <c r="BZ23" s="131">
        <f t="shared" si="22"/>
        <v>6.364793598836152E-2</v>
      </c>
      <c r="CA23" s="132">
        <f t="shared" si="22"/>
        <v>8.8387573964497035E-2</v>
      </c>
      <c r="CB23" s="129">
        <f t="shared" si="22"/>
        <v>9.6377749029754198E-2</v>
      </c>
      <c r="CC23" s="130">
        <f t="shared" si="22"/>
        <v>3.0277544154751892E-2</v>
      </c>
      <c r="CD23" s="131">
        <f t="shared" si="22"/>
        <v>7.3256221521205742E-2</v>
      </c>
      <c r="CE23" s="132">
        <f t="shared" si="22"/>
        <v>7.0285714285714285E-2</v>
      </c>
      <c r="CF23" s="129">
        <f t="shared" si="22"/>
        <v>8.6903304773561812E-2</v>
      </c>
      <c r="CG23" s="130">
        <f t="shared" si="22"/>
        <v>6.7169294037011648E-2</v>
      </c>
      <c r="CH23" s="131">
        <f t="shared" si="22"/>
        <v>7.0033482142857137E-2</v>
      </c>
      <c r="CI23" s="129">
        <f t="shared" si="22"/>
        <v>8.6490939044481061E-2</v>
      </c>
      <c r="CJ23" s="135">
        <f t="shared" si="22"/>
        <v>7.709518173157423E-2</v>
      </c>
      <c r="CK23" s="136">
        <f t="shared" si="22"/>
        <v>7.574374356967932E-2</v>
      </c>
      <c r="CN23" s="230"/>
      <c r="CO23" s="230"/>
    </row>
    <row r="24" spans="1:93" x14ac:dyDescent="0.15">
      <c r="A24" s="137" t="s">
        <v>31</v>
      </c>
      <c r="B24" s="206">
        <v>542</v>
      </c>
      <c r="C24" s="190">
        <v>512</v>
      </c>
      <c r="D24" s="191">
        <v>230</v>
      </c>
      <c r="E24" s="192">
        <v>341</v>
      </c>
      <c r="F24" s="189">
        <v>303</v>
      </c>
      <c r="G24" s="193">
        <v>491</v>
      </c>
      <c r="H24" s="191">
        <v>708</v>
      </c>
      <c r="I24" s="192">
        <v>714</v>
      </c>
      <c r="J24" s="189">
        <v>194</v>
      </c>
      <c r="K24" s="190">
        <v>40</v>
      </c>
      <c r="L24" s="191">
        <v>244</v>
      </c>
      <c r="M24" s="189">
        <v>151</v>
      </c>
      <c r="N24" s="194">
        <v>535</v>
      </c>
      <c r="O24" s="207">
        <v>515</v>
      </c>
      <c r="P24" s="189">
        <v>336</v>
      </c>
      <c r="Q24" s="190">
        <v>382</v>
      </c>
      <c r="R24" s="191">
        <v>331</v>
      </c>
      <c r="S24" s="192">
        <v>441</v>
      </c>
      <c r="T24" s="189">
        <v>156</v>
      </c>
      <c r="U24" s="193">
        <v>22</v>
      </c>
      <c r="V24" s="191">
        <v>545</v>
      </c>
      <c r="W24" s="208">
        <v>254</v>
      </c>
      <c r="X24" s="189">
        <v>297</v>
      </c>
      <c r="Y24" s="193">
        <v>225</v>
      </c>
      <c r="Z24" s="191">
        <v>410</v>
      </c>
      <c r="AA24" s="189">
        <v>793</v>
      </c>
      <c r="AB24" s="172">
        <f t="shared" si="3"/>
        <v>4831</v>
      </c>
      <c r="AC24" s="173">
        <f t="shared" si="4"/>
        <v>4881</v>
      </c>
      <c r="BI24" s="137" t="s">
        <v>31</v>
      </c>
      <c r="BJ24" s="129">
        <f t="shared" ref="BJ24:CK24" si="23">B24/B33</f>
        <v>7.5455937630516501E-2</v>
      </c>
      <c r="BK24" s="130">
        <f t="shared" si="23"/>
        <v>6.7129933132293165E-2</v>
      </c>
      <c r="BL24" s="131">
        <f t="shared" si="23"/>
        <v>5.8479532163742687E-2</v>
      </c>
      <c r="BM24" s="132">
        <f t="shared" si="23"/>
        <v>7.2337717437420443E-2</v>
      </c>
      <c r="BN24" s="129">
        <f t="shared" si="23"/>
        <v>5.6277860326894504E-2</v>
      </c>
      <c r="BO24" s="130">
        <f t="shared" si="23"/>
        <v>9.2746505477899505E-2</v>
      </c>
      <c r="BP24" s="131">
        <f t="shared" si="23"/>
        <v>7.5119363395225458E-2</v>
      </c>
      <c r="BQ24" s="132">
        <f t="shared" si="23"/>
        <v>8.0532370854951504E-2</v>
      </c>
      <c r="BR24" s="129">
        <f t="shared" si="23"/>
        <v>9.0485074626865669E-2</v>
      </c>
      <c r="BS24" s="130">
        <f t="shared" si="23"/>
        <v>2.5396825396825397E-2</v>
      </c>
      <c r="BT24" s="131">
        <f t="shared" si="23"/>
        <v>5.5873597435310285E-2</v>
      </c>
      <c r="BU24" s="129">
        <f t="shared" si="23"/>
        <v>3.9078674948240168E-2</v>
      </c>
      <c r="BV24" s="133">
        <f t="shared" si="23"/>
        <v>6.5716742414936746E-2</v>
      </c>
      <c r="BW24" s="134">
        <f t="shared" si="23"/>
        <v>6.2858537776150372E-2</v>
      </c>
      <c r="BX24" s="129">
        <f t="shared" si="23"/>
        <v>7.1535022354694486E-2</v>
      </c>
      <c r="BY24" s="130">
        <f t="shared" si="23"/>
        <v>8.6837917708570134E-2</v>
      </c>
      <c r="BZ24" s="131">
        <f t="shared" si="23"/>
        <v>6.0192762320421894E-2</v>
      </c>
      <c r="CA24" s="132">
        <f t="shared" si="23"/>
        <v>8.1545857988165674E-2</v>
      </c>
      <c r="CB24" s="129">
        <f t="shared" si="23"/>
        <v>0.10090556274256145</v>
      </c>
      <c r="CC24" s="130">
        <f t="shared" si="23"/>
        <v>1.8502943650126155E-2</v>
      </c>
      <c r="CD24" s="131">
        <f t="shared" si="23"/>
        <v>9.5513494567122326E-2</v>
      </c>
      <c r="CE24" s="132">
        <f t="shared" si="23"/>
        <v>4.8380952380952379E-2</v>
      </c>
      <c r="CF24" s="129">
        <f t="shared" si="23"/>
        <v>7.2705018359853116E-2</v>
      </c>
      <c r="CG24" s="130">
        <f t="shared" si="23"/>
        <v>7.7107607950651136E-2</v>
      </c>
      <c r="CH24" s="131">
        <f t="shared" si="23"/>
        <v>5.7198660714285712E-2</v>
      </c>
      <c r="CI24" s="129">
        <f t="shared" si="23"/>
        <v>8.1651565074135096E-2</v>
      </c>
      <c r="CJ24" s="135">
        <f t="shared" si="23"/>
        <v>6.9733537342302032E-2</v>
      </c>
      <c r="CK24" s="136">
        <f t="shared" si="23"/>
        <v>7.0729904795026735E-2</v>
      </c>
      <c r="CN24" s="230"/>
      <c r="CO24" s="230"/>
    </row>
    <row r="25" spans="1:93" x14ac:dyDescent="0.15">
      <c r="A25" s="146" t="s">
        <v>32</v>
      </c>
      <c r="B25" s="203">
        <v>518</v>
      </c>
      <c r="C25" s="197">
        <v>507</v>
      </c>
      <c r="D25" s="198">
        <v>143</v>
      </c>
      <c r="E25" s="199">
        <v>341</v>
      </c>
      <c r="F25" s="196">
        <v>232</v>
      </c>
      <c r="G25" s="200">
        <v>569</v>
      </c>
      <c r="H25" s="198">
        <v>651</v>
      </c>
      <c r="I25" s="199">
        <v>713</v>
      </c>
      <c r="J25" s="196">
        <v>157</v>
      </c>
      <c r="K25" s="197">
        <v>37</v>
      </c>
      <c r="L25" s="198">
        <v>459</v>
      </c>
      <c r="M25" s="196">
        <v>143</v>
      </c>
      <c r="N25" s="201">
        <v>606</v>
      </c>
      <c r="O25" s="204">
        <v>574</v>
      </c>
      <c r="P25" s="196">
        <v>274</v>
      </c>
      <c r="Q25" s="197">
        <v>360</v>
      </c>
      <c r="R25" s="198">
        <v>278</v>
      </c>
      <c r="S25" s="199">
        <v>490</v>
      </c>
      <c r="T25" s="196">
        <v>120</v>
      </c>
      <c r="U25" s="200">
        <v>34</v>
      </c>
      <c r="V25" s="198">
        <v>581</v>
      </c>
      <c r="W25" s="205">
        <v>275</v>
      </c>
      <c r="X25" s="196">
        <v>263</v>
      </c>
      <c r="Y25" s="200">
        <v>193</v>
      </c>
      <c r="Z25" s="198">
        <v>318</v>
      </c>
      <c r="AA25" s="196">
        <v>856</v>
      </c>
      <c r="AB25" s="172">
        <f t="shared" si="3"/>
        <v>4600</v>
      </c>
      <c r="AC25" s="173">
        <f t="shared" si="4"/>
        <v>5092</v>
      </c>
      <c r="BI25" s="146" t="s">
        <v>32</v>
      </c>
      <c r="BJ25" s="129">
        <f t="shared" ref="BJ25:CK25" si="24">B25/B33</f>
        <v>7.2114715300013926E-2</v>
      </c>
      <c r="BK25" s="130">
        <f t="shared" si="24"/>
        <v>6.6474367379048119E-2</v>
      </c>
      <c r="BL25" s="131">
        <f t="shared" si="24"/>
        <v>3.635901347571828E-2</v>
      </c>
      <c r="BM25" s="132">
        <f t="shared" si="24"/>
        <v>7.2337717437420443E-2</v>
      </c>
      <c r="BN25" s="129">
        <f t="shared" si="24"/>
        <v>4.3090638930163447E-2</v>
      </c>
      <c r="BO25" s="130">
        <f t="shared" si="24"/>
        <v>0.10748016622591614</v>
      </c>
      <c r="BP25" s="131">
        <f t="shared" si="24"/>
        <v>6.9071618037135282E-2</v>
      </c>
      <c r="BQ25" s="132">
        <f t="shared" si="24"/>
        <v>8.0419580419580416E-2</v>
      </c>
      <c r="BR25" s="129">
        <f t="shared" si="24"/>
        <v>7.3227611940298504E-2</v>
      </c>
      <c r="BS25" s="130">
        <f t="shared" si="24"/>
        <v>2.3492063492063491E-2</v>
      </c>
      <c r="BT25" s="131">
        <f t="shared" si="24"/>
        <v>0.10510648042134188</v>
      </c>
      <c r="BU25" s="129">
        <f t="shared" si="24"/>
        <v>3.7008281573498968E-2</v>
      </c>
      <c r="BV25" s="133">
        <f t="shared" si="24"/>
        <v>7.4438029726077881E-2</v>
      </c>
      <c r="BW25" s="134">
        <f t="shared" si="24"/>
        <v>7.0059807152447209E-2</v>
      </c>
      <c r="BX25" s="129">
        <f t="shared" si="24"/>
        <v>5.8335107515435386E-2</v>
      </c>
      <c r="BY25" s="130">
        <f t="shared" si="24"/>
        <v>8.1836781086610591E-2</v>
      </c>
      <c r="BZ25" s="131">
        <f t="shared" si="24"/>
        <v>5.0554646299327148E-2</v>
      </c>
      <c r="CA25" s="132">
        <f t="shared" si="24"/>
        <v>9.060650887573965E-2</v>
      </c>
      <c r="CB25" s="129">
        <f t="shared" si="24"/>
        <v>7.7619663648124185E-2</v>
      </c>
      <c r="CC25" s="130">
        <f t="shared" si="24"/>
        <v>2.8595458368376788E-2</v>
      </c>
      <c r="CD25" s="131">
        <f t="shared" si="24"/>
        <v>0.10182264283210656</v>
      </c>
      <c r="CE25" s="132">
        <f t="shared" si="24"/>
        <v>5.2380952380952382E-2</v>
      </c>
      <c r="CF25" s="129">
        <f t="shared" si="24"/>
        <v>6.4381884944920434E-2</v>
      </c>
      <c r="CG25" s="130">
        <f t="shared" si="24"/>
        <v>6.6141192597669637E-2</v>
      </c>
      <c r="CH25" s="131">
        <f t="shared" si="24"/>
        <v>4.4363839285714288E-2</v>
      </c>
      <c r="CI25" s="129">
        <f t="shared" si="24"/>
        <v>8.8138385502471175E-2</v>
      </c>
      <c r="CJ25" s="135">
        <f t="shared" si="24"/>
        <v>6.6399145471866969E-2</v>
      </c>
      <c r="CK25" s="136">
        <f t="shared" si="24"/>
        <v>7.3787476995754178E-2</v>
      </c>
      <c r="CN25" s="230"/>
      <c r="CO25" s="230"/>
    </row>
    <row r="26" spans="1:93" x14ac:dyDescent="0.15">
      <c r="A26" s="137" t="s">
        <v>33</v>
      </c>
      <c r="B26" s="206">
        <v>302</v>
      </c>
      <c r="C26" s="190">
        <v>658</v>
      </c>
      <c r="D26" s="191">
        <v>76</v>
      </c>
      <c r="E26" s="192">
        <v>402</v>
      </c>
      <c r="F26" s="189">
        <v>145</v>
      </c>
      <c r="G26" s="193">
        <v>702</v>
      </c>
      <c r="H26" s="191">
        <v>480</v>
      </c>
      <c r="I26" s="192">
        <v>623</v>
      </c>
      <c r="J26" s="189">
        <v>68</v>
      </c>
      <c r="K26" s="190">
        <v>43</v>
      </c>
      <c r="L26" s="191">
        <v>296</v>
      </c>
      <c r="M26" s="189">
        <v>136</v>
      </c>
      <c r="N26" s="194">
        <v>501</v>
      </c>
      <c r="O26" s="207">
        <v>410</v>
      </c>
      <c r="P26" s="189">
        <v>150</v>
      </c>
      <c r="Q26" s="190">
        <v>325</v>
      </c>
      <c r="R26" s="191">
        <v>180</v>
      </c>
      <c r="S26" s="192">
        <v>368</v>
      </c>
      <c r="T26" s="189">
        <v>45</v>
      </c>
      <c r="U26" s="193">
        <v>36</v>
      </c>
      <c r="V26" s="191">
        <v>402</v>
      </c>
      <c r="W26" s="208">
        <v>191</v>
      </c>
      <c r="X26" s="189">
        <v>173</v>
      </c>
      <c r="Y26" s="193">
        <v>141</v>
      </c>
      <c r="Z26" s="191">
        <v>280</v>
      </c>
      <c r="AA26" s="189">
        <v>581</v>
      </c>
      <c r="AB26" s="172">
        <f t="shared" si="3"/>
        <v>3098</v>
      </c>
      <c r="AC26" s="173">
        <f t="shared" si="4"/>
        <v>4616</v>
      </c>
      <c r="BI26" s="137" t="s">
        <v>33</v>
      </c>
      <c r="BJ26" s="129">
        <f t="shared" ref="BJ26:CK26" si="25">B26/B33</f>
        <v>4.2043714325490741E-2</v>
      </c>
      <c r="BK26" s="130">
        <f t="shared" si="25"/>
        <v>8.6272453127048648E-2</v>
      </c>
      <c r="BL26" s="131">
        <f t="shared" si="25"/>
        <v>1.932367149758454E-2</v>
      </c>
      <c r="BM26" s="132">
        <f t="shared" si="25"/>
        <v>8.5277895630038181E-2</v>
      </c>
      <c r="BN26" s="129">
        <f t="shared" si="25"/>
        <v>2.6931649331352156E-2</v>
      </c>
      <c r="BO26" s="130">
        <f t="shared" si="25"/>
        <v>0.13260294673214959</v>
      </c>
      <c r="BP26" s="131">
        <f t="shared" si="25"/>
        <v>5.092838196286472E-2</v>
      </c>
      <c r="BQ26" s="132">
        <f t="shared" si="25"/>
        <v>7.0268441236183171E-2</v>
      </c>
      <c r="BR26" s="129">
        <f t="shared" si="25"/>
        <v>3.1716417910447763E-2</v>
      </c>
      <c r="BS26" s="130">
        <f t="shared" si="25"/>
        <v>2.7301587301587302E-2</v>
      </c>
      <c r="BT26" s="131">
        <f t="shared" si="25"/>
        <v>6.7781085413327224E-2</v>
      </c>
      <c r="BU26" s="129">
        <f t="shared" si="25"/>
        <v>3.5196687370600416E-2</v>
      </c>
      <c r="BV26" s="133">
        <f t="shared" si="25"/>
        <v>6.1540351308193096E-2</v>
      </c>
      <c r="BW26" s="134">
        <f t="shared" si="25"/>
        <v>5.0042719394605154E-2</v>
      </c>
      <c r="BX26" s="129">
        <f t="shared" si="25"/>
        <v>3.1935277836917179E-2</v>
      </c>
      <c r="BY26" s="130">
        <f t="shared" si="25"/>
        <v>7.3880427369856783E-2</v>
      </c>
      <c r="BZ26" s="131">
        <f t="shared" si="25"/>
        <v>3.2733224222585927E-2</v>
      </c>
      <c r="CA26" s="132">
        <f t="shared" si="25"/>
        <v>6.8047337278106509E-2</v>
      </c>
      <c r="CB26" s="129">
        <f t="shared" si="25"/>
        <v>2.9107373868046571E-2</v>
      </c>
      <c r="CC26" s="130">
        <f t="shared" si="25"/>
        <v>3.0277544154751892E-2</v>
      </c>
      <c r="CD26" s="131">
        <f t="shared" si="25"/>
        <v>7.0452155625657209E-2</v>
      </c>
      <c r="CE26" s="132">
        <f t="shared" si="25"/>
        <v>3.6380952380952382E-2</v>
      </c>
      <c r="CF26" s="129">
        <f t="shared" si="25"/>
        <v>4.2350061199510403E-2</v>
      </c>
      <c r="CG26" s="130">
        <f t="shared" si="25"/>
        <v>4.8320767649074711E-2</v>
      </c>
      <c r="CH26" s="131">
        <f t="shared" si="25"/>
        <v>3.90625E-2</v>
      </c>
      <c r="CI26" s="129">
        <f t="shared" si="25"/>
        <v>5.982289950576606E-2</v>
      </c>
      <c r="CJ26" s="135">
        <f t="shared" si="25"/>
        <v>4.471838101561823E-2</v>
      </c>
      <c r="CK26" s="136">
        <f t="shared" si="25"/>
        <v>6.6889825964729241E-2</v>
      </c>
      <c r="CN26" s="230"/>
      <c r="CO26" s="230"/>
    </row>
    <row r="27" spans="1:93" x14ac:dyDescent="0.15">
      <c r="A27" s="146" t="s">
        <v>34</v>
      </c>
      <c r="B27" s="203">
        <v>5</v>
      </c>
      <c r="C27" s="197">
        <v>258</v>
      </c>
      <c r="D27" s="198">
        <v>16</v>
      </c>
      <c r="E27" s="199">
        <v>173</v>
      </c>
      <c r="F27" s="196">
        <v>20</v>
      </c>
      <c r="G27" s="200">
        <v>280</v>
      </c>
      <c r="H27" s="198">
        <v>87</v>
      </c>
      <c r="I27" s="199">
        <v>253</v>
      </c>
      <c r="J27" s="196">
        <v>10</v>
      </c>
      <c r="K27" s="197">
        <v>37</v>
      </c>
      <c r="L27" s="198">
        <v>184</v>
      </c>
      <c r="M27" s="196">
        <v>53</v>
      </c>
      <c r="N27" s="201">
        <v>121</v>
      </c>
      <c r="O27" s="204">
        <v>203</v>
      </c>
      <c r="P27" s="196">
        <v>65</v>
      </c>
      <c r="Q27" s="197">
        <v>131</v>
      </c>
      <c r="R27" s="198">
        <v>71</v>
      </c>
      <c r="S27" s="199">
        <v>163</v>
      </c>
      <c r="T27" s="196">
        <v>26</v>
      </c>
      <c r="U27" s="200">
        <v>27</v>
      </c>
      <c r="V27" s="198">
        <v>108</v>
      </c>
      <c r="W27" s="205">
        <v>77</v>
      </c>
      <c r="X27" s="196">
        <v>52</v>
      </c>
      <c r="Y27" s="200">
        <v>82</v>
      </c>
      <c r="Z27" s="198">
        <v>142</v>
      </c>
      <c r="AA27" s="196">
        <v>243</v>
      </c>
      <c r="AB27" s="172">
        <f t="shared" si="3"/>
        <v>907</v>
      </c>
      <c r="AC27" s="173">
        <f t="shared" si="4"/>
        <v>1980</v>
      </c>
      <c r="BI27" s="146" t="s">
        <v>34</v>
      </c>
      <c r="BJ27" s="129">
        <f t="shared" ref="BJ27:CK27" si="26">B27/B33</f>
        <v>6.9608798552136988E-4</v>
      </c>
      <c r="BK27" s="130">
        <f t="shared" si="26"/>
        <v>3.3827192867444601E-2</v>
      </c>
      <c r="BL27" s="131">
        <f t="shared" si="26"/>
        <v>4.0681413679125346E-3</v>
      </c>
      <c r="BM27" s="132">
        <f t="shared" si="26"/>
        <v>3.6699193890538821E-2</v>
      </c>
      <c r="BN27" s="129">
        <f t="shared" si="26"/>
        <v>3.714710252600297E-3</v>
      </c>
      <c r="BO27" s="130">
        <f t="shared" si="26"/>
        <v>5.2890064223649412E-2</v>
      </c>
      <c r="BP27" s="131">
        <f t="shared" si="26"/>
        <v>9.2307692307692316E-3</v>
      </c>
      <c r="BQ27" s="132">
        <f t="shared" si="26"/>
        <v>2.8535980148883373E-2</v>
      </c>
      <c r="BR27" s="129">
        <f t="shared" si="26"/>
        <v>4.6641791044776115E-3</v>
      </c>
      <c r="BS27" s="130">
        <f t="shared" si="26"/>
        <v>2.3492063492063491E-2</v>
      </c>
      <c r="BT27" s="131">
        <f t="shared" si="26"/>
        <v>4.2134188229906111E-2</v>
      </c>
      <c r="BU27" s="129">
        <f t="shared" si="26"/>
        <v>1.3716356107660456E-2</v>
      </c>
      <c r="BV27" s="133">
        <f t="shared" si="26"/>
        <v>1.4863038938705319E-2</v>
      </c>
      <c r="BW27" s="134">
        <f t="shared" si="26"/>
        <v>2.477724887098743E-2</v>
      </c>
      <c r="BX27" s="129">
        <f t="shared" si="26"/>
        <v>1.3838620395997446E-2</v>
      </c>
      <c r="BY27" s="130">
        <f t="shared" si="26"/>
        <v>2.9779495339849967E-2</v>
      </c>
      <c r="BZ27" s="131">
        <f t="shared" si="26"/>
        <v>1.2911438443353337E-2</v>
      </c>
      <c r="CA27" s="132">
        <f t="shared" si="26"/>
        <v>3.0140532544378699E-2</v>
      </c>
      <c r="CB27" s="129">
        <f t="shared" si="26"/>
        <v>1.6817593790426907E-2</v>
      </c>
      <c r="CC27" s="130">
        <f t="shared" si="26"/>
        <v>2.2708158116063918E-2</v>
      </c>
      <c r="CD27" s="131">
        <f t="shared" si="26"/>
        <v>1.8927444794952682E-2</v>
      </c>
      <c r="CE27" s="132">
        <f t="shared" si="26"/>
        <v>1.4666666666666666E-2</v>
      </c>
      <c r="CF27" s="129">
        <f t="shared" si="26"/>
        <v>1.2729498164014688E-2</v>
      </c>
      <c r="CG27" s="130">
        <f t="shared" si="26"/>
        <v>2.8101439342015078E-2</v>
      </c>
      <c r="CH27" s="131">
        <f t="shared" si="26"/>
        <v>1.9810267857142856E-2</v>
      </c>
      <c r="CI27" s="129">
        <f t="shared" si="26"/>
        <v>2.5020593080724875E-2</v>
      </c>
      <c r="CJ27" s="135">
        <f t="shared" si="26"/>
        <v>1.3092179335431161E-2</v>
      </c>
      <c r="CK27" s="136">
        <f t="shared" si="26"/>
        <v>2.8691909750902057E-2</v>
      </c>
      <c r="CN27" s="230"/>
      <c r="CO27" s="230"/>
    </row>
    <row r="28" spans="1:93" x14ac:dyDescent="0.15">
      <c r="A28" s="137" t="s">
        <v>35</v>
      </c>
      <c r="B28" s="206">
        <v>0</v>
      </c>
      <c r="C28" s="190">
        <v>30</v>
      </c>
      <c r="D28" s="191">
        <v>0</v>
      </c>
      <c r="E28" s="192">
        <v>16</v>
      </c>
      <c r="F28" s="189">
        <v>0</v>
      </c>
      <c r="G28" s="193">
        <v>20</v>
      </c>
      <c r="H28" s="191">
        <v>3</v>
      </c>
      <c r="I28" s="192">
        <v>32</v>
      </c>
      <c r="J28" s="189">
        <v>4</v>
      </c>
      <c r="K28" s="190">
        <v>3</v>
      </c>
      <c r="L28" s="191">
        <v>8</v>
      </c>
      <c r="M28" s="189">
        <v>5</v>
      </c>
      <c r="N28" s="194">
        <v>9</v>
      </c>
      <c r="O28" s="207">
        <v>15</v>
      </c>
      <c r="P28" s="189">
        <v>8</v>
      </c>
      <c r="Q28" s="190">
        <v>17</v>
      </c>
      <c r="R28" s="191">
        <v>8</v>
      </c>
      <c r="S28" s="192">
        <v>8</v>
      </c>
      <c r="T28" s="189">
        <v>2</v>
      </c>
      <c r="U28" s="193">
        <v>5</v>
      </c>
      <c r="V28" s="191">
        <v>3</v>
      </c>
      <c r="W28" s="208">
        <v>5</v>
      </c>
      <c r="X28" s="189">
        <v>5</v>
      </c>
      <c r="Y28" s="193">
        <v>21</v>
      </c>
      <c r="Z28" s="191">
        <v>25</v>
      </c>
      <c r="AA28" s="189">
        <v>84</v>
      </c>
      <c r="AB28" s="172">
        <f t="shared" si="3"/>
        <v>75</v>
      </c>
      <c r="AC28" s="173">
        <f t="shared" si="4"/>
        <v>261</v>
      </c>
      <c r="BI28" s="137" t="s">
        <v>35</v>
      </c>
      <c r="BJ28" s="129">
        <f t="shared" ref="BJ28:CK28" si="27">B28/B33</f>
        <v>0</v>
      </c>
      <c r="BK28" s="130">
        <f t="shared" si="27"/>
        <v>3.9333945194703025E-3</v>
      </c>
      <c r="BL28" s="131">
        <f t="shared" si="27"/>
        <v>0</v>
      </c>
      <c r="BM28" s="132">
        <f t="shared" si="27"/>
        <v>3.3941450997030122E-3</v>
      </c>
      <c r="BN28" s="129">
        <f t="shared" si="27"/>
        <v>0</v>
      </c>
      <c r="BO28" s="130">
        <f t="shared" si="27"/>
        <v>3.7778617302606727E-3</v>
      </c>
      <c r="BP28" s="131">
        <f t="shared" si="27"/>
        <v>3.183023872679045E-4</v>
      </c>
      <c r="BQ28" s="132">
        <f t="shared" si="27"/>
        <v>3.609293931874577E-3</v>
      </c>
      <c r="BR28" s="129">
        <f t="shared" si="27"/>
        <v>1.8656716417910447E-3</v>
      </c>
      <c r="BS28" s="130">
        <f t="shared" si="27"/>
        <v>1.9047619047619048E-3</v>
      </c>
      <c r="BT28" s="131">
        <f t="shared" si="27"/>
        <v>1.8319212273872224E-3</v>
      </c>
      <c r="BU28" s="129">
        <f t="shared" si="27"/>
        <v>1.2939958592132505E-3</v>
      </c>
      <c r="BV28" s="133">
        <f t="shared" si="27"/>
        <v>1.1055152929615526E-3</v>
      </c>
      <c r="BW28" s="134">
        <f t="shared" si="27"/>
        <v>1.8308311973636031E-3</v>
      </c>
      <c r="BX28" s="129">
        <f t="shared" si="27"/>
        <v>1.7032148179689163E-3</v>
      </c>
      <c r="BY28" s="130">
        <f t="shared" si="27"/>
        <v>3.864514662423278E-3</v>
      </c>
      <c r="BZ28" s="131">
        <f t="shared" si="27"/>
        <v>1.4548099654482633E-3</v>
      </c>
      <c r="CA28" s="132">
        <f t="shared" si="27"/>
        <v>1.4792899408284023E-3</v>
      </c>
      <c r="CB28" s="129">
        <f t="shared" si="27"/>
        <v>1.29366106080207E-3</v>
      </c>
      <c r="CC28" s="130">
        <f t="shared" si="27"/>
        <v>4.2052144659377629E-3</v>
      </c>
      <c r="CD28" s="131">
        <f t="shared" si="27"/>
        <v>5.2576235541535224E-4</v>
      </c>
      <c r="CE28" s="132">
        <f t="shared" si="27"/>
        <v>9.5238095238095238E-4</v>
      </c>
      <c r="CF28" s="129">
        <f t="shared" si="27"/>
        <v>1.2239902080783353E-3</v>
      </c>
      <c r="CG28" s="130">
        <f t="shared" si="27"/>
        <v>7.1967100753941053E-3</v>
      </c>
      <c r="CH28" s="131">
        <f t="shared" si="27"/>
        <v>3.4877232142857145E-3</v>
      </c>
      <c r="CI28" s="129">
        <f t="shared" si="27"/>
        <v>8.649093904448105E-3</v>
      </c>
      <c r="CJ28" s="135">
        <f t="shared" si="27"/>
        <v>1.0825947631282657E-3</v>
      </c>
      <c r="CK28" s="136">
        <f t="shared" si="27"/>
        <v>3.7821153762552713E-3</v>
      </c>
      <c r="CN28" s="230"/>
      <c r="CO28" s="230"/>
    </row>
    <row r="29" spans="1:93" x14ac:dyDescent="0.15">
      <c r="A29" s="146" t="s">
        <v>36</v>
      </c>
      <c r="B29" s="203">
        <v>0</v>
      </c>
      <c r="C29" s="197">
        <v>18</v>
      </c>
      <c r="D29" s="198">
        <v>0</v>
      </c>
      <c r="E29" s="199">
        <v>28</v>
      </c>
      <c r="F29" s="196">
        <v>0</v>
      </c>
      <c r="G29" s="200">
        <v>5</v>
      </c>
      <c r="H29" s="198">
        <v>1</v>
      </c>
      <c r="I29" s="199">
        <v>7</v>
      </c>
      <c r="J29" s="196">
        <v>0</v>
      </c>
      <c r="K29" s="200">
        <v>1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1</v>
      </c>
      <c r="AC29" s="173">
        <f t="shared" si="4"/>
        <v>59</v>
      </c>
      <c r="BI29" s="146" t="s">
        <v>36</v>
      </c>
      <c r="BJ29" s="129">
        <f t="shared" ref="BJ29:CK29" si="28">B29/B33</f>
        <v>0</v>
      </c>
      <c r="BK29" s="130">
        <f t="shared" si="28"/>
        <v>2.3600367116821818E-3</v>
      </c>
      <c r="BL29" s="131">
        <f t="shared" si="28"/>
        <v>0</v>
      </c>
      <c r="BM29" s="132">
        <f t="shared" si="28"/>
        <v>5.9397539244802717E-3</v>
      </c>
      <c r="BN29" s="129">
        <f t="shared" si="28"/>
        <v>0</v>
      </c>
      <c r="BO29" s="130">
        <f t="shared" si="28"/>
        <v>9.4446543256516816E-4</v>
      </c>
      <c r="BP29" s="131">
        <f t="shared" si="28"/>
        <v>1.0610079575596818E-4</v>
      </c>
      <c r="BQ29" s="132">
        <f t="shared" si="28"/>
        <v>7.8953304759756373E-4</v>
      </c>
      <c r="BR29" s="129">
        <f t="shared" si="28"/>
        <v>0</v>
      </c>
      <c r="BS29" s="130">
        <f t="shared" si="28"/>
        <v>6.3492063492063492E-4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1.4434596841710211E-5</v>
      </c>
      <c r="CK29" s="136">
        <f t="shared" si="28"/>
        <v>8.5496094712283902E-4</v>
      </c>
      <c r="CN29" s="230"/>
      <c r="CO29" s="230"/>
    </row>
    <row r="30" spans="1:93" x14ac:dyDescent="0.15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15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 x14ac:dyDescent="0.2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 x14ac:dyDescent="0.2">
      <c r="A33" s="269" t="s">
        <v>13</v>
      </c>
      <c r="B33" s="20">
        <f>SUM(B10:B32)</f>
        <v>7183</v>
      </c>
      <c r="C33" s="21">
        <f t="shared" ref="C33:AA33" si="32">SUM(C10:C32)</f>
        <v>7627</v>
      </c>
      <c r="D33" s="20">
        <f t="shared" si="32"/>
        <v>3933</v>
      </c>
      <c r="E33" s="21">
        <f t="shared" si="32"/>
        <v>4714</v>
      </c>
      <c r="F33" s="20">
        <f t="shared" si="32"/>
        <v>5384</v>
      </c>
      <c r="G33" s="21">
        <f t="shared" si="32"/>
        <v>5294</v>
      </c>
      <c r="H33" s="20">
        <f t="shared" si="32"/>
        <v>9425</v>
      </c>
      <c r="I33" s="21">
        <f t="shared" si="32"/>
        <v>8866</v>
      </c>
      <c r="J33" s="20">
        <f t="shared" si="32"/>
        <v>2144</v>
      </c>
      <c r="K33" s="21">
        <f t="shared" si="32"/>
        <v>1575</v>
      </c>
      <c r="L33" s="20">
        <f t="shared" si="32"/>
        <v>4367</v>
      </c>
      <c r="M33" s="21">
        <f t="shared" si="32"/>
        <v>3864</v>
      </c>
      <c r="N33" s="20">
        <f t="shared" si="32"/>
        <v>8141</v>
      </c>
      <c r="O33" s="21">
        <f t="shared" si="32"/>
        <v>8193</v>
      </c>
      <c r="P33" s="20">
        <f t="shared" si="32"/>
        <v>4697</v>
      </c>
      <c r="Q33" s="21">
        <f t="shared" si="32"/>
        <v>4399</v>
      </c>
      <c r="R33" s="20">
        <f t="shared" si="32"/>
        <v>5499</v>
      </c>
      <c r="S33" s="21">
        <f t="shared" si="32"/>
        <v>5408</v>
      </c>
      <c r="T33" s="20">
        <f t="shared" si="32"/>
        <v>1546</v>
      </c>
      <c r="U33" s="21">
        <f t="shared" si="32"/>
        <v>1189</v>
      </c>
      <c r="V33" s="20">
        <f t="shared" si="32"/>
        <v>5706</v>
      </c>
      <c r="W33" s="21">
        <f t="shared" si="32"/>
        <v>5250</v>
      </c>
      <c r="X33" s="20">
        <f t="shared" si="32"/>
        <v>4085</v>
      </c>
      <c r="Y33" s="21">
        <f t="shared" si="32"/>
        <v>2918</v>
      </c>
      <c r="Z33" s="20">
        <f t="shared" si="32"/>
        <v>7168</v>
      </c>
      <c r="AA33" s="21">
        <f t="shared" si="32"/>
        <v>9712</v>
      </c>
      <c r="AB33" s="174">
        <f t="shared" ref="AB33:AC33" si="33">SUM(AB9:AB32)</f>
        <v>69278</v>
      </c>
      <c r="AC33" s="175">
        <f t="shared" si="33"/>
        <v>69009</v>
      </c>
      <c r="BI33" s="269" t="s">
        <v>13</v>
      </c>
      <c r="BJ33" s="155">
        <f>SUM(BJ9:BJ32)</f>
        <v>0.99999999999999989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1</v>
      </c>
      <c r="BN33" s="155">
        <f t="shared" si="34"/>
        <v>0.99999999999999989</v>
      </c>
      <c r="BO33" s="156">
        <f t="shared" si="34"/>
        <v>1</v>
      </c>
      <c r="BP33" s="155">
        <f t="shared" si="34"/>
        <v>1</v>
      </c>
      <c r="BQ33" s="156">
        <f t="shared" si="34"/>
        <v>0.99999999999999978</v>
      </c>
      <c r="BR33" s="155">
        <f t="shared" si="34"/>
        <v>1</v>
      </c>
      <c r="BS33" s="156">
        <f t="shared" si="34"/>
        <v>1</v>
      </c>
      <c r="BT33" s="155">
        <f t="shared" si="34"/>
        <v>1.0000000000000002</v>
      </c>
      <c r="BU33" s="156">
        <f t="shared" si="34"/>
        <v>0.99999999999999989</v>
      </c>
      <c r="BV33" s="155">
        <f t="shared" si="34"/>
        <v>1.0000000000000002</v>
      </c>
      <c r="BW33" s="156">
        <f t="shared" si="34"/>
        <v>0.99999999999999989</v>
      </c>
      <c r="BX33" s="155">
        <f t="shared" si="34"/>
        <v>0.99999999999999989</v>
      </c>
      <c r="BY33" s="156">
        <f t="shared" si="34"/>
        <v>0.99999999999999989</v>
      </c>
      <c r="BZ33" s="155">
        <f t="shared" si="34"/>
        <v>0.99999999999999989</v>
      </c>
      <c r="CA33" s="156">
        <f t="shared" si="34"/>
        <v>0.99999999999999989</v>
      </c>
      <c r="CB33" s="155">
        <f t="shared" si="34"/>
        <v>1</v>
      </c>
      <c r="CC33" s="156">
        <f t="shared" si="34"/>
        <v>1</v>
      </c>
      <c r="CD33" s="155">
        <f t="shared" si="34"/>
        <v>0.99999999999999989</v>
      </c>
      <c r="CE33" s="156">
        <f t="shared" si="34"/>
        <v>1.0000000000000002</v>
      </c>
      <c r="CF33" s="155">
        <f t="shared" si="34"/>
        <v>0.99999999999999989</v>
      </c>
      <c r="CG33" s="156">
        <f t="shared" si="34"/>
        <v>0.99999999999999978</v>
      </c>
      <c r="CH33" s="155">
        <f t="shared" si="34"/>
        <v>0.99999999999999989</v>
      </c>
      <c r="CI33" s="156">
        <f t="shared" si="34"/>
        <v>1</v>
      </c>
      <c r="CJ33" s="155">
        <f t="shared" si="34"/>
        <v>1</v>
      </c>
      <c r="CK33" s="156">
        <f t="shared" si="34"/>
        <v>1</v>
      </c>
      <c r="CM33" s="123"/>
      <c r="CN33" s="123"/>
      <c r="CO33" s="230"/>
    </row>
    <row r="34" spans="1:93" ht="14" thickTop="1" x14ac:dyDescent="0.15">
      <c r="A34" s="187"/>
    </row>
    <row r="35" spans="1:93" x14ac:dyDescent="0.15">
      <c r="A35" s="188"/>
    </row>
    <row r="36" spans="1:93" x14ac:dyDescent="0.15">
      <c r="A36" s="301">
        <f>+A5+1</f>
        <v>44106</v>
      </c>
      <c r="B36" s="301"/>
      <c r="C36" s="301"/>
      <c r="D36" s="301"/>
      <c r="BI36" s="300">
        <f>+BI5+1</f>
        <v>44106</v>
      </c>
      <c r="BJ36" s="300"/>
      <c r="BK36" s="300"/>
      <c r="BL36" s="300"/>
    </row>
    <row r="37" spans="1:93" ht="14" thickBot="1" x14ac:dyDescent="0.2">
      <c r="AE37" s="272" t="s">
        <v>84</v>
      </c>
    </row>
    <row r="38" spans="1:93" ht="15" thickTop="1" thickBot="1" x14ac:dyDescent="0.2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 x14ac:dyDescent="0.2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 x14ac:dyDescent="0.15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522</v>
      </c>
      <c r="AG40" s="186">
        <f t="shared" ref="AG40:AV41" si="35">SUMIF($A$9:$A$32,$AE40,C$40:C$63)</f>
        <v>377</v>
      </c>
      <c r="AH40" s="127">
        <f t="shared" si="35"/>
        <v>235</v>
      </c>
      <c r="AI40" s="180">
        <f t="shared" si="35"/>
        <v>309</v>
      </c>
      <c r="AJ40" s="126">
        <f t="shared" si="35"/>
        <v>349</v>
      </c>
      <c r="AK40" s="128">
        <f t="shared" si="35"/>
        <v>253</v>
      </c>
      <c r="AL40" s="127">
        <f t="shared" si="35"/>
        <v>481</v>
      </c>
      <c r="AM40" s="180">
        <f t="shared" si="35"/>
        <v>566</v>
      </c>
      <c r="AN40" s="126">
        <f t="shared" si="35"/>
        <v>107</v>
      </c>
      <c r="AO40" s="128">
        <f t="shared" si="35"/>
        <v>189</v>
      </c>
      <c r="AP40" s="127">
        <f t="shared" si="35"/>
        <v>237</v>
      </c>
      <c r="AQ40" s="126">
        <f t="shared" si="35"/>
        <v>326</v>
      </c>
      <c r="AR40" s="179">
        <f t="shared" si="35"/>
        <v>616</v>
      </c>
      <c r="AS40" s="181">
        <f t="shared" si="35"/>
        <v>663</v>
      </c>
      <c r="AT40" s="126">
        <f t="shared" si="35"/>
        <v>390</v>
      </c>
      <c r="AU40" s="128">
        <f t="shared" si="35"/>
        <v>307</v>
      </c>
      <c r="AV40" s="127">
        <f t="shared" si="35"/>
        <v>378</v>
      </c>
      <c r="AW40" s="180">
        <f t="shared" ref="AW40:BE41" si="36">SUMIF($A$9:$A$32,$AE40,S$40:S$63)</f>
        <v>240</v>
      </c>
      <c r="AX40" s="126">
        <f t="shared" si="36"/>
        <v>100</v>
      </c>
      <c r="AY40" s="128">
        <f t="shared" si="36"/>
        <v>153</v>
      </c>
      <c r="AZ40" s="127">
        <f t="shared" si="36"/>
        <v>315</v>
      </c>
      <c r="BA40" s="180">
        <f t="shared" si="36"/>
        <v>345</v>
      </c>
      <c r="BB40" s="126">
        <f t="shared" si="36"/>
        <v>288</v>
      </c>
      <c r="BC40" s="128">
        <f t="shared" si="36"/>
        <v>249</v>
      </c>
      <c r="BD40" s="184">
        <f t="shared" si="36"/>
        <v>363</v>
      </c>
      <c r="BE40" s="185">
        <f t="shared" si="36"/>
        <v>482</v>
      </c>
      <c r="BF40" s="170">
        <f>AF40+AH40+AJ40+AL40+AN40+AP40+AR40+AT40+AV40+AX40+AZ40+BB40+BD40</f>
        <v>4381</v>
      </c>
      <c r="BG40" s="171">
        <f>AG40+AI40+AK40+AM40+AO40+AQ40+AS40+AU40+AW40+AY40+BA40+BC40+BE40</f>
        <v>4459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15">
      <c r="A41" s="137" t="s">
        <v>17</v>
      </c>
      <c r="B41" s="189">
        <v>119</v>
      </c>
      <c r="C41" s="190">
        <v>0</v>
      </c>
      <c r="D41" s="191">
        <v>92</v>
      </c>
      <c r="E41" s="192">
        <v>1</v>
      </c>
      <c r="F41" s="189">
        <v>200</v>
      </c>
      <c r="G41" s="193">
        <v>0</v>
      </c>
      <c r="H41" s="191">
        <v>141</v>
      </c>
      <c r="I41" s="192">
        <v>22</v>
      </c>
      <c r="J41" s="189">
        <v>4</v>
      </c>
      <c r="K41" s="193">
        <v>13</v>
      </c>
      <c r="L41" s="191">
        <v>12</v>
      </c>
      <c r="M41" s="189">
        <v>13</v>
      </c>
      <c r="N41" s="194">
        <v>33</v>
      </c>
      <c r="O41" s="195">
        <v>26</v>
      </c>
      <c r="P41" s="189">
        <v>24</v>
      </c>
      <c r="Q41" s="193">
        <v>0</v>
      </c>
      <c r="R41" s="191">
        <v>8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0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633</v>
      </c>
      <c r="AC41" s="173">
        <f t="shared" ref="AC41:AC63" si="65">SUM(C41,E41,G41,I41,K41,M41,O41,Q41,S41,U41,W41,Y41,AA41)</f>
        <v>75</v>
      </c>
      <c r="AE41" s="277" t="str">
        <f>$AE$10</f>
        <v>08:00 - 08:59</v>
      </c>
      <c r="AF41" s="126">
        <f>SUMIF($A$9:$A$32,$AE41,B$40:B$63)</f>
        <v>500</v>
      </c>
      <c r="AG41" s="190">
        <f t="shared" si="35"/>
        <v>467</v>
      </c>
      <c r="AH41" s="191">
        <f t="shared" si="35"/>
        <v>270</v>
      </c>
      <c r="AI41" s="192">
        <f t="shared" si="35"/>
        <v>252</v>
      </c>
      <c r="AJ41" s="278">
        <f t="shared" si="35"/>
        <v>323</v>
      </c>
      <c r="AK41" s="193">
        <f t="shared" si="35"/>
        <v>246</v>
      </c>
      <c r="AL41" s="191">
        <f t="shared" si="35"/>
        <v>668</v>
      </c>
      <c r="AM41" s="192">
        <f t="shared" si="35"/>
        <v>459</v>
      </c>
      <c r="AN41" s="278">
        <f t="shared" si="35"/>
        <v>112</v>
      </c>
      <c r="AO41" s="193">
        <f t="shared" si="35"/>
        <v>161</v>
      </c>
      <c r="AP41" s="191">
        <f t="shared" si="35"/>
        <v>216</v>
      </c>
      <c r="AQ41" s="278">
        <f t="shared" si="35"/>
        <v>342</v>
      </c>
      <c r="AR41" s="194">
        <f t="shared" si="35"/>
        <v>566</v>
      </c>
      <c r="AS41" s="195">
        <f t="shared" si="35"/>
        <v>576</v>
      </c>
      <c r="AT41" s="278">
        <f t="shared" si="35"/>
        <v>404</v>
      </c>
      <c r="AU41" s="193">
        <f t="shared" si="35"/>
        <v>306</v>
      </c>
      <c r="AV41" s="191">
        <f t="shared" si="35"/>
        <v>439</v>
      </c>
      <c r="AW41" s="192">
        <f t="shared" si="36"/>
        <v>297</v>
      </c>
      <c r="AX41" s="278">
        <f t="shared" si="36"/>
        <v>73</v>
      </c>
      <c r="AY41" s="193">
        <f t="shared" si="36"/>
        <v>149</v>
      </c>
      <c r="AZ41" s="191">
        <f t="shared" si="36"/>
        <v>305</v>
      </c>
      <c r="BA41" s="192">
        <f t="shared" si="36"/>
        <v>424</v>
      </c>
      <c r="BB41" s="278">
        <f t="shared" si="36"/>
        <v>291</v>
      </c>
      <c r="BC41" s="193">
        <f t="shared" si="36"/>
        <v>269</v>
      </c>
      <c r="BD41" s="191">
        <f t="shared" si="36"/>
        <v>535</v>
      </c>
      <c r="BE41" s="278">
        <f t="shared" si="36"/>
        <v>533</v>
      </c>
      <c r="BF41" s="172">
        <f>SUM(AF41,AH41,AJ41,AL41,AN41,AP41,AR41,AT41,AV41,AX41,AZ41,BB41,BD41)</f>
        <v>4702</v>
      </c>
      <c r="BG41" s="173">
        <f>SUM(AG41,AI41,AK41,AM41,AO41,AQ41,AS41,AU41,AW41,AY41,BA41,BC41,BE41)</f>
        <v>4481</v>
      </c>
      <c r="BI41" s="137" t="s">
        <v>17</v>
      </c>
      <c r="BJ41" s="129">
        <f t="shared" ref="BJ41:CI41" si="66">B41/B64</f>
        <v>1.7122302158273383E-2</v>
      </c>
      <c r="BK41" s="130">
        <f t="shared" si="66"/>
        <v>0</v>
      </c>
      <c r="BL41" s="131">
        <f t="shared" si="66"/>
        <v>2.4526792855238604E-2</v>
      </c>
      <c r="BM41" s="132">
        <f t="shared" si="66"/>
        <v>2.1901007446342531E-4</v>
      </c>
      <c r="BN41" s="129">
        <f t="shared" si="66"/>
        <v>3.8299502106472615E-2</v>
      </c>
      <c r="BO41" s="130">
        <f t="shared" si="66"/>
        <v>0</v>
      </c>
      <c r="BP41" s="131">
        <f t="shared" si="66"/>
        <v>1.4968152866242038E-2</v>
      </c>
      <c r="BQ41" s="132">
        <f t="shared" si="66"/>
        <v>2.5489514540609432E-3</v>
      </c>
      <c r="BR41" s="129">
        <f t="shared" si="66"/>
        <v>2.0554984583761563E-3</v>
      </c>
      <c r="BS41" s="130">
        <f t="shared" si="66"/>
        <v>8.7897227856659904E-3</v>
      </c>
      <c r="BT41" s="131">
        <f t="shared" si="66"/>
        <v>2.7764923646459972E-3</v>
      </c>
      <c r="BU41" s="129">
        <f t="shared" si="66"/>
        <v>3.5548263604047031E-3</v>
      </c>
      <c r="BV41" s="133">
        <f t="shared" si="66"/>
        <v>4.3639248875958743E-3</v>
      </c>
      <c r="BW41" s="134">
        <f t="shared" si="66"/>
        <v>3.5068788777987592E-3</v>
      </c>
      <c r="BX41" s="129">
        <f t="shared" si="66"/>
        <v>5.3775487340354021E-3</v>
      </c>
      <c r="BY41" s="130">
        <f t="shared" si="66"/>
        <v>0</v>
      </c>
      <c r="BZ41" s="131">
        <f t="shared" si="66"/>
        <v>1.5023474178403756E-3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0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9.534568459105287E-3</v>
      </c>
      <c r="CK41" s="136">
        <f t="shared" ref="CK41" si="68">AC41/AC64</f>
        <v>1.1422479439537009E-3</v>
      </c>
    </row>
    <row r="42" spans="1:93" ht="14" thickBot="1" x14ac:dyDescent="0.2">
      <c r="A42" s="146" t="s">
        <v>18</v>
      </c>
      <c r="B42" s="196">
        <v>459</v>
      </c>
      <c r="C42" s="197">
        <v>0</v>
      </c>
      <c r="D42" s="198">
        <v>197</v>
      </c>
      <c r="E42" s="199">
        <v>4</v>
      </c>
      <c r="F42" s="196">
        <v>361</v>
      </c>
      <c r="G42" s="200">
        <v>10</v>
      </c>
      <c r="H42" s="198">
        <v>418</v>
      </c>
      <c r="I42" s="199">
        <v>86</v>
      </c>
      <c r="J42" s="196">
        <v>37</v>
      </c>
      <c r="K42" s="200">
        <v>24</v>
      </c>
      <c r="L42" s="198">
        <v>92</v>
      </c>
      <c r="M42" s="196">
        <v>145</v>
      </c>
      <c r="N42" s="201">
        <v>286</v>
      </c>
      <c r="O42" s="202">
        <v>220</v>
      </c>
      <c r="P42" s="196">
        <v>180</v>
      </c>
      <c r="Q42" s="200">
        <v>210</v>
      </c>
      <c r="R42" s="198">
        <v>168</v>
      </c>
      <c r="S42" s="199">
        <v>142</v>
      </c>
      <c r="T42" s="196">
        <v>20</v>
      </c>
      <c r="U42" s="200">
        <v>68</v>
      </c>
      <c r="V42" s="198">
        <v>112</v>
      </c>
      <c r="W42" s="199">
        <v>135</v>
      </c>
      <c r="X42" s="196">
        <v>107</v>
      </c>
      <c r="Y42" s="200">
        <v>99</v>
      </c>
      <c r="Z42" s="198">
        <v>373</v>
      </c>
      <c r="AA42" s="196">
        <v>165</v>
      </c>
      <c r="AB42" s="172">
        <f t="shared" si="64"/>
        <v>2810</v>
      </c>
      <c r="AC42" s="173">
        <f t="shared" si="65"/>
        <v>1308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6.6043165467625897E-2</v>
      </c>
      <c r="BK42" s="130">
        <f t="shared" si="69"/>
        <v>0</v>
      </c>
      <c r="BL42" s="131">
        <f t="shared" si="69"/>
        <v>5.2519328179152225E-2</v>
      </c>
      <c r="BM42" s="132">
        <f t="shared" si="69"/>
        <v>8.7604029785370125E-4</v>
      </c>
      <c r="BN42" s="129">
        <f t="shared" si="69"/>
        <v>6.913060130218307E-2</v>
      </c>
      <c r="BO42" s="130">
        <f t="shared" si="69"/>
        <v>1.9466614755693985E-3</v>
      </c>
      <c r="BP42" s="131">
        <f t="shared" si="69"/>
        <v>4.4373673036093415E-2</v>
      </c>
      <c r="BQ42" s="132">
        <f t="shared" si="69"/>
        <v>9.9640829567836861E-3</v>
      </c>
      <c r="BR42" s="129">
        <f t="shared" si="69"/>
        <v>1.9013360739979446E-2</v>
      </c>
      <c r="BS42" s="130">
        <f t="shared" si="69"/>
        <v>1.6227180527383367E-2</v>
      </c>
      <c r="BT42" s="131">
        <f t="shared" si="69"/>
        <v>2.128644146228598E-2</v>
      </c>
      <c r="BU42" s="129">
        <f t="shared" si="69"/>
        <v>3.9649986327590925E-2</v>
      </c>
      <c r="BV42" s="133">
        <f t="shared" si="69"/>
        <v>3.7820682359164241E-2</v>
      </c>
      <c r="BW42" s="134">
        <f t="shared" si="69"/>
        <v>2.967359050445104E-2</v>
      </c>
      <c r="BX42" s="129">
        <f t="shared" si="69"/>
        <v>4.0331615505265518E-2</v>
      </c>
      <c r="BY42" s="130">
        <f t="shared" si="69"/>
        <v>5.2777079668258356E-2</v>
      </c>
      <c r="BZ42" s="131">
        <f t="shared" si="69"/>
        <v>3.1549295774647886E-2</v>
      </c>
      <c r="CA42" s="132">
        <f t="shared" si="69"/>
        <v>2.7848597764267503E-2</v>
      </c>
      <c r="CB42" s="129">
        <f t="shared" si="69"/>
        <v>1.3477088948787063E-2</v>
      </c>
      <c r="CC42" s="130">
        <f t="shared" si="69"/>
        <v>6.1930783242258654E-2</v>
      </c>
      <c r="CD42" s="131">
        <f t="shared" si="69"/>
        <v>2.0452885317750184E-2</v>
      </c>
      <c r="CE42" s="132">
        <f t="shared" si="69"/>
        <v>2.7869529314616021E-2</v>
      </c>
      <c r="CF42" s="129">
        <f t="shared" si="69"/>
        <v>2.7457018219142929E-2</v>
      </c>
      <c r="CG42" s="130">
        <f t="shared" si="69"/>
        <v>3.5206258890469418E-2</v>
      </c>
      <c r="CH42" s="131">
        <f t="shared" si="69"/>
        <v>5.6755934266585512E-2</v>
      </c>
      <c r="CI42" s="129">
        <f t="shared" si="69"/>
        <v>1.7063081695966906E-2</v>
      </c>
      <c r="CJ42" s="135">
        <f t="shared" ref="CJ42" si="70">AB42/AB64</f>
        <v>4.2325651453532155E-2</v>
      </c>
      <c r="CK42" s="136">
        <f t="shared" ref="CK42" si="71">AC42/AC64</f>
        <v>1.9920804142552543E-2</v>
      </c>
    </row>
    <row r="43" spans="1:93" ht="15" thickTop="1" thickBot="1" x14ac:dyDescent="0.2">
      <c r="A43" s="137" t="s">
        <v>19</v>
      </c>
      <c r="B43" s="189">
        <v>560</v>
      </c>
      <c r="C43" s="190">
        <v>191</v>
      </c>
      <c r="D43" s="191">
        <v>206</v>
      </c>
      <c r="E43" s="192">
        <v>181</v>
      </c>
      <c r="F43" s="189">
        <v>379</v>
      </c>
      <c r="G43" s="193">
        <v>226</v>
      </c>
      <c r="H43" s="191">
        <v>578</v>
      </c>
      <c r="I43" s="192">
        <v>371</v>
      </c>
      <c r="J43" s="189">
        <v>86</v>
      </c>
      <c r="K43" s="193">
        <v>133</v>
      </c>
      <c r="L43" s="191">
        <v>229</v>
      </c>
      <c r="M43" s="189">
        <v>307</v>
      </c>
      <c r="N43" s="194">
        <v>551</v>
      </c>
      <c r="O43" s="195">
        <v>581</v>
      </c>
      <c r="P43" s="189">
        <v>357</v>
      </c>
      <c r="Q43" s="193">
        <v>307</v>
      </c>
      <c r="R43" s="191">
        <v>409</v>
      </c>
      <c r="S43" s="192">
        <v>263</v>
      </c>
      <c r="T43" s="189">
        <v>66</v>
      </c>
      <c r="U43" s="193">
        <v>139</v>
      </c>
      <c r="V43" s="191">
        <v>236</v>
      </c>
      <c r="W43" s="192">
        <v>358</v>
      </c>
      <c r="X43" s="189">
        <v>269</v>
      </c>
      <c r="Y43" s="193">
        <v>226</v>
      </c>
      <c r="Z43" s="191">
        <v>568</v>
      </c>
      <c r="AA43" s="189">
        <v>448</v>
      </c>
      <c r="AB43" s="172">
        <f t="shared" si="64"/>
        <v>4494</v>
      </c>
      <c r="AC43" s="173">
        <f t="shared" si="65"/>
        <v>3731</v>
      </c>
      <c r="AE43" s="269" t="s">
        <v>13</v>
      </c>
      <c r="AF43" s="20">
        <f t="shared" ref="AF43:BG43" si="72">SUM(AF40:AF42)</f>
        <v>1022</v>
      </c>
      <c r="AG43" s="21">
        <f t="shared" si="72"/>
        <v>844</v>
      </c>
      <c r="AH43" s="20">
        <f t="shared" si="72"/>
        <v>505</v>
      </c>
      <c r="AI43" s="21">
        <f t="shared" si="72"/>
        <v>561</v>
      </c>
      <c r="AJ43" s="20">
        <f t="shared" si="72"/>
        <v>672</v>
      </c>
      <c r="AK43" s="21">
        <f t="shared" si="72"/>
        <v>499</v>
      </c>
      <c r="AL43" s="20">
        <f t="shared" si="72"/>
        <v>1149</v>
      </c>
      <c r="AM43" s="21">
        <f t="shared" si="72"/>
        <v>1025</v>
      </c>
      <c r="AN43" s="20">
        <f t="shared" si="72"/>
        <v>219</v>
      </c>
      <c r="AO43" s="21">
        <f t="shared" si="72"/>
        <v>350</v>
      </c>
      <c r="AP43" s="20">
        <f t="shared" si="72"/>
        <v>453</v>
      </c>
      <c r="AQ43" s="21">
        <f t="shared" si="72"/>
        <v>668</v>
      </c>
      <c r="AR43" s="20">
        <f t="shared" si="72"/>
        <v>1182</v>
      </c>
      <c r="AS43" s="21">
        <f t="shared" si="72"/>
        <v>1239</v>
      </c>
      <c r="AT43" s="20">
        <f t="shared" si="72"/>
        <v>794</v>
      </c>
      <c r="AU43" s="21">
        <f t="shared" si="72"/>
        <v>613</v>
      </c>
      <c r="AV43" s="20">
        <f t="shared" si="72"/>
        <v>817</v>
      </c>
      <c r="AW43" s="21">
        <f t="shared" si="72"/>
        <v>537</v>
      </c>
      <c r="AX43" s="20">
        <f t="shared" si="72"/>
        <v>173</v>
      </c>
      <c r="AY43" s="21">
        <f t="shared" si="72"/>
        <v>302</v>
      </c>
      <c r="AZ43" s="20">
        <f t="shared" si="72"/>
        <v>620</v>
      </c>
      <c r="BA43" s="21">
        <f t="shared" si="72"/>
        <v>769</v>
      </c>
      <c r="BB43" s="20">
        <f t="shared" si="72"/>
        <v>579</v>
      </c>
      <c r="BC43" s="21">
        <f t="shared" si="72"/>
        <v>518</v>
      </c>
      <c r="BD43" s="20">
        <f t="shared" si="72"/>
        <v>898</v>
      </c>
      <c r="BE43" s="21">
        <f t="shared" si="72"/>
        <v>1015</v>
      </c>
      <c r="BF43" s="174">
        <f t="shared" si="72"/>
        <v>9083</v>
      </c>
      <c r="BG43" s="175">
        <f t="shared" si="72"/>
        <v>8940</v>
      </c>
      <c r="BI43" s="137" t="s">
        <v>19</v>
      </c>
      <c r="BJ43" s="129">
        <f t="shared" ref="BJ43:CI43" si="73">B43/B64</f>
        <v>8.0575539568345317E-2</v>
      </c>
      <c r="BK43" s="130">
        <f t="shared" si="73"/>
        <v>2.6257904866648335E-2</v>
      </c>
      <c r="BL43" s="131">
        <f t="shared" si="73"/>
        <v>5.4918688349773391E-2</v>
      </c>
      <c r="BM43" s="132">
        <f t="shared" si="73"/>
        <v>3.9640823477879984E-2</v>
      </c>
      <c r="BN43" s="129">
        <f t="shared" si="73"/>
        <v>7.2577556491765602E-2</v>
      </c>
      <c r="BO43" s="130">
        <f t="shared" si="73"/>
        <v>4.3994549347868409E-2</v>
      </c>
      <c r="BP43" s="131">
        <f t="shared" si="73"/>
        <v>6.1358811040339703E-2</v>
      </c>
      <c r="BQ43" s="132">
        <f t="shared" si="73"/>
        <v>4.2984590429845905E-2</v>
      </c>
      <c r="BR43" s="129">
        <f t="shared" si="73"/>
        <v>4.4193216855087356E-2</v>
      </c>
      <c r="BS43" s="130">
        <f t="shared" si="73"/>
        <v>8.9925625422582825E-2</v>
      </c>
      <c r="BT43" s="131">
        <f t="shared" si="73"/>
        <v>5.2984729291994444E-2</v>
      </c>
      <c r="BU43" s="129">
        <f t="shared" si="73"/>
        <v>8.394859174186492E-2</v>
      </c>
      <c r="BV43" s="133">
        <f t="shared" si="73"/>
        <v>7.2864321608040197E-2</v>
      </c>
      <c r="BW43" s="134">
        <f t="shared" si="73"/>
        <v>7.8365254923118424E-2</v>
      </c>
      <c r="BX43" s="129">
        <f t="shared" si="73"/>
        <v>7.9991037418776612E-2</v>
      </c>
      <c r="BY43" s="130">
        <f t="shared" si="73"/>
        <v>7.7155064086453881E-2</v>
      </c>
      <c r="BZ43" s="131">
        <f t="shared" si="73"/>
        <v>7.6807511737089204E-2</v>
      </c>
      <c r="CA43" s="132">
        <f t="shared" si="73"/>
        <v>5.1578740929594039E-2</v>
      </c>
      <c r="CB43" s="129">
        <f t="shared" si="73"/>
        <v>4.4474393530997303E-2</v>
      </c>
      <c r="CC43" s="130">
        <f t="shared" si="73"/>
        <v>0.12659380692167577</v>
      </c>
      <c r="CD43" s="131">
        <f t="shared" si="73"/>
        <v>4.3097151205259317E-2</v>
      </c>
      <c r="CE43" s="132">
        <f t="shared" si="73"/>
        <v>7.390586292320396E-2</v>
      </c>
      <c r="CF43" s="129">
        <f t="shared" si="73"/>
        <v>6.9027457018219149E-2</v>
      </c>
      <c r="CG43" s="130">
        <f t="shared" si="73"/>
        <v>8.0369843527738266E-2</v>
      </c>
      <c r="CH43" s="131">
        <f t="shared" si="73"/>
        <v>8.6427267194157026E-2</v>
      </c>
      <c r="CI43" s="129">
        <f t="shared" si="73"/>
        <v>4.6328852119958637E-2</v>
      </c>
      <c r="CJ43" s="135">
        <f t="shared" ref="CJ43" si="74">AB43/AB64</f>
        <v>6.769091730682332E-2</v>
      </c>
      <c r="CK43" s="136">
        <f t="shared" ref="CK43" si="75">AC43/AC64</f>
        <v>5.6823027718550106E-2</v>
      </c>
    </row>
    <row r="44" spans="1:93" ht="14" thickTop="1" x14ac:dyDescent="0.15">
      <c r="A44" s="146" t="s">
        <v>20</v>
      </c>
      <c r="B44" s="196">
        <v>522</v>
      </c>
      <c r="C44" s="197">
        <v>377</v>
      </c>
      <c r="D44" s="198">
        <v>235</v>
      </c>
      <c r="E44" s="199">
        <v>309</v>
      </c>
      <c r="F44" s="196">
        <v>349</v>
      </c>
      <c r="G44" s="200">
        <v>253</v>
      </c>
      <c r="H44" s="198">
        <v>481</v>
      </c>
      <c r="I44" s="199">
        <v>566</v>
      </c>
      <c r="J44" s="196">
        <v>107</v>
      </c>
      <c r="K44" s="200">
        <v>189</v>
      </c>
      <c r="L44" s="198">
        <v>237</v>
      </c>
      <c r="M44" s="196">
        <v>326</v>
      </c>
      <c r="N44" s="201">
        <v>616</v>
      </c>
      <c r="O44" s="202">
        <v>663</v>
      </c>
      <c r="P44" s="196">
        <v>390</v>
      </c>
      <c r="Q44" s="200">
        <v>307</v>
      </c>
      <c r="R44" s="198">
        <v>378</v>
      </c>
      <c r="S44" s="199">
        <v>240</v>
      </c>
      <c r="T44" s="196">
        <v>100</v>
      </c>
      <c r="U44" s="200">
        <v>153</v>
      </c>
      <c r="V44" s="198">
        <v>315</v>
      </c>
      <c r="W44" s="199">
        <v>345</v>
      </c>
      <c r="X44" s="196">
        <v>288</v>
      </c>
      <c r="Y44" s="200">
        <v>249</v>
      </c>
      <c r="Z44" s="198">
        <v>363</v>
      </c>
      <c r="AA44" s="196">
        <v>482</v>
      </c>
      <c r="AB44" s="172">
        <f t="shared" si="64"/>
        <v>4381</v>
      </c>
      <c r="AC44" s="173">
        <f t="shared" si="65"/>
        <v>4459</v>
      </c>
      <c r="BI44" s="146" t="s">
        <v>20</v>
      </c>
      <c r="BJ44" s="129">
        <f t="shared" ref="BJ44:CI44" si="76">B44/B64</f>
        <v>7.5107913669064746E-2</v>
      </c>
      <c r="BK44" s="130">
        <f t="shared" si="76"/>
        <v>5.1828430024745673E-2</v>
      </c>
      <c r="BL44" s="131">
        <f t="shared" si="76"/>
        <v>6.2649960010663822E-2</v>
      </c>
      <c r="BM44" s="132">
        <f t="shared" si="76"/>
        <v>6.7674113009198428E-2</v>
      </c>
      <c r="BN44" s="129">
        <f t="shared" si="76"/>
        <v>6.6832631175794716E-2</v>
      </c>
      <c r="BO44" s="130">
        <f t="shared" si="76"/>
        <v>4.9250535331905779E-2</v>
      </c>
      <c r="BP44" s="131">
        <f t="shared" si="76"/>
        <v>5.1061571125265395E-2</v>
      </c>
      <c r="BQ44" s="132">
        <f t="shared" si="76"/>
        <v>6.5577569227204258E-2</v>
      </c>
      <c r="BR44" s="129">
        <f t="shared" si="76"/>
        <v>5.4984583761562178E-2</v>
      </c>
      <c r="BS44" s="130">
        <f t="shared" si="76"/>
        <v>0.12778904665314403</v>
      </c>
      <c r="BT44" s="131">
        <f t="shared" si="76"/>
        <v>5.4835724201758446E-2</v>
      </c>
      <c r="BU44" s="129">
        <f t="shared" si="76"/>
        <v>8.914410719168718E-2</v>
      </c>
      <c r="BV44" s="133">
        <f t="shared" si="76"/>
        <v>8.145993123512299E-2</v>
      </c>
      <c r="BW44" s="134">
        <f t="shared" si="76"/>
        <v>8.9425411383868364E-2</v>
      </c>
      <c r="BX44" s="129">
        <f t="shared" si="76"/>
        <v>8.7385166928075284E-2</v>
      </c>
      <c r="BY44" s="130">
        <f t="shared" si="76"/>
        <v>7.7155064086453881E-2</v>
      </c>
      <c r="BZ44" s="131">
        <f t="shared" si="76"/>
        <v>7.0985915492957741E-2</v>
      </c>
      <c r="CA44" s="132">
        <f t="shared" si="76"/>
        <v>4.7068052559325356E-2</v>
      </c>
      <c r="CB44" s="129">
        <f t="shared" si="76"/>
        <v>6.7385444743935305E-2</v>
      </c>
      <c r="CC44" s="130">
        <f t="shared" si="76"/>
        <v>0.13934426229508196</v>
      </c>
      <c r="CD44" s="131">
        <f t="shared" si="76"/>
        <v>5.7523739956172389E-2</v>
      </c>
      <c r="CE44" s="132">
        <f t="shared" si="76"/>
        <v>7.1222130470685388E-2</v>
      </c>
      <c r="CF44" s="129">
        <f t="shared" si="76"/>
        <v>7.3903002309468821E-2</v>
      </c>
      <c r="CG44" s="130">
        <f t="shared" si="76"/>
        <v>8.8549075391180648E-2</v>
      </c>
      <c r="CH44" s="131">
        <f t="shared" si="76"/>
        <v>5.5234327449786978E-2</v>
      </c>
      <c r="CI44" s="129">
        <f t="shared" si="76"/>
        <v>4.9844881075491211E-2</v>
      </c>
      <c r="CJ44" s="135">
        <f t="shared" ref="CJ44" si="77">AB44/AB64</f>
        <v>6.5988853743033593E-2</v>
      </c>
      <c r="CK44" s="136">
        <f t="shared" ref="CK44" si="78">AC44/AC64</f>
        <v>6.7910447761194023E-2</v>
      </c>
    </row>
    <row r="45" spans="1:93" ht="14" thickBot="1" x14ac:dyDescent="0.2">
      <c r="A45" s="137" t="s">
        <v>21</v>
      </c>
      <c r="B45" s="189">
        <v>500</v>
      </c>
      <c r="C45" s="190">
        <v>467</v>
      </c>
      <c r="D45" s="191">
        <v>270</v>
      </c>
      <c r="E45" s="192">
        <v>252</v>
      </c>
      <c r="F45" s="189">
        <v>323</v>
      </c>
      <c r="G45" s="193">
        <v>246</v>
      </c>
      <c r="H45" s="191">
        <v>668</v>
      </c>
      <c r="I45" s="192">
        <v>459</v>
      </c>
      <c r="J45" s="189">
        <v>112</v>
      </c>
      <c r="K45" s="193">
        <v>161</v>
      </c>
      <c r="L45" s="191">
        <v>216</v>
      </c>
      <c r="M45" s="189">
        <v>342</v>
      </c>
      <c r="N45" s="194">
        <v>566</v>
      </c>
      <c r="O45" s="195">
        <v>576</v>
      </c>
      <c r="P45" s="189">
        <v>404</v>
      </c>
      <c r="Q45" s="193">
        <v>306</v>
      </c>
      <c r="R45" s="191">
        <v>439</v>
      </c>
      <c r="S45" s="192">
        <v>297</v>
      </c>
      <c r="T45" s="189">
        <v>73</v>
      </c>
      <c r="U45" s="193">
        <v>149</v>
      </c>
      <c r="V45" s="191">
        <v>305</v>
      </c>
      <c r="W45" s="192">
        <v>424</v>
      </c>
      <c r="X45" s="189">
        <v>291</v>
      </c>
      <c r="Y45" s="193">
        <v>269</v>
      </c>
      <c r="Z45" s="191">
        <v>535</v>
      </c>
      <c r="AA45" s="189">
        <v>533</v>
      </c>
      <c r="AB45" s="172">
        <f t="shared" si="64"/>
        <v>4702</v>
      </c>
      <c r="AC45" s="173">
        <f t="shared" si="65"/>
        <v>4481</v>
      </c>
      <c r="AE45" s="272" t="s">
        <v>85</v>
      </c>
      <c r="BI45" s="137" t="s">
        <v>21</v>
      </c>
      <c r="BJ45" s="129">
        <f t="shared" ref="BJ45:CI45" si="79">B45/B64</f>
        <v>7.1942446043165464E-2</v>
      </c>
      <c r="BK45" s="130">
        <f t="shared" si="79"/>
        <v>6.4201264778663739E-2</v>
      </c>
      <c r="BL45" s="131">
        <f t="shared" si="79"/>
        <v>7.1980805118635027E-2</v>
      </c>
      <c r="BM45" s="132">
        <f t="shared" si="79"/>
        <v>5.5190538764783179E-2</v>
      </c>
      <c r="BN45" s="129">
        <f t="shared" si="79"/>
        <v>6.1853695901953276E-2</v>
      </c>
      <c r="BO45" s="130">
        <f t="shared" si="79"/>
        <v>4.7887872299007206E-2</v>
      </c>
      <c r="BP45" s="131">
        <f t="shared" si="79"/>
        <v>7.0912951167728236E-2</v>
      </c>
      <c r="BQ45" s="132">
        <f t="shared" si="79"/>
        <v>5.3180396246089674E-2</v>
      </c>
      <c r="BR45" s="129">
        <f t="shared" si="79"/>
        <v>5.7553956834532377E-2</v>
      </c>
      <c r="BS45" s="130">
        <f t="shared" si="79"/>
        <v>0.10885733603786342</v>
      </c>
      <c r="BT45" s="131">
        <f t="shared" si="79"/>
        <v>4.9976862563627947E-2</v>
      </c>
      <c r="BU45" s="129">
        <f t="shared" si="79"/>
        <v>9.3519278096800662E-2</v>
      </c>
      <c r="BV45" s="133">
        <f t="shared" si="79"/>
        <v>7.4847923829674687E-2</v>
      </c>
      <c r="BW45" s="134">
        <f t="shared" si="79"/>
        <v>7.769085513892636E-2</v>
      </c>
      <c r="BX45" s="129">
        <f t="shared" si="79"/>
        <v>9.0522070356262599E-2</v>
      </c>
      <c r="BY45" s="130">
        <f t="shared" si="79"/>
        <v>7.6903744659462175E-2</v>
      </c>
      <c r="BZ45" s="131">
        <f t="shared" si="79"/>
        <v>8.2441314553990605E-2</v>
      </c>
      <c r="CA45" s="132">
        <f t="shared" si="79"/>
        <v>5.824671504216513E-2</v>
      </c>
      <c r="CB45" s="129">
        <f t="shared" si="79"/>
        <v>4.9191374663072773E-2</v>
      </c>
      <c r="CC45" s="130">
        <f t="shared" si="79"/>
        <v>0.13570127504553733</v>
      </c>
      <c r="CD45" s="131">
        <f t="shared" si="79"/>
        <v>5.5697589481373266E-2</v>
      </c>
      <c r="CE45" s="132">
        <f t="shared" si="79"/>
        <v>8.7530966143682901E-2</v>
      </c>
      <c r="CF45" s="129">
        <f t="shared" si="79"/>
        <v>7.4672825250192462E-2</v>
      </c>
      <c r="CG45" s="130">
        <f t="shared" si="79"/>
        <v>9.5661450924608815E-2</v>
      </c>
      <c r="CH45" s="131">
        <f t="shared" si="79"/>
        <v>8.1405964698721855E-2</v>
      </c>
      <c r="CI45" s="129">
        <f t="shared" si="79"/>
        <v>5.5118924508790072E-2</v>
      </c>
      <c r="CJ45" s="135">
        <f t="shared" ref="CJ45" si="80">AB45/AB64</f>
        <v>7.0823919264949547E-2</v>
      </c>
      <c r="CK45" s="136">
        <f t="shared" ref="CK45" si="81">AC45/AC64</f>
        <v>6.824550715808711E-2</v>
      </c>
    </row>
    <row r="46" spans="1:93" ht="15" thickTop="1" thickBot="1" x14ac:dyDescent="0.2">
      <c r="A46" s="146" t="s">
        <v>22</v>
      </c>
      <c r="B46" s="196">
        <v>131</v>
      </c>
      <c r="C46" s="197">
        <v>179</v>
      </c>
      <c r="D46" s="198">
        <v>146</v>
      </c>
      <c r="E46" s="199">
        <v>152</v>
      </c>
      <c r="F46" s="196">
        <v>82</v>
      </c>
      <c r="G46" s="200">
        <v>132</v>
      </c>
      <c r="H46" s="198">
        <v>399</v>
      </c>
      <c r="I46" s="199">
        <v>252</v>
      </c>
      <c r="J46" s="196">
        <v>27</v>
      </c>
      <c r="K46" s="200">
        <v>131</v>
      </c>
      <c r="L46" s="198">
        <v>158</v>
      </c>
      <c r="M46" s="196">
        <v>199</v>
      </c>
      <c r="N46" s="201">
        <v>132</v>
      </c>
      <c r="O46" s="202">
        <v>224</v>
      </c>
      <c r="P46" s="196">
        <v>71</v>
      </c>
      <c r="Q46" s="200">
        <v>93</v>
      </c>
      <c r="R46" s="198">
        <v>43</v>
      </c>
      <c r="S46" s="199">
        <v>139</v>
      </c>
      <c r="T46" s="196">
        <v>31</v>
      </c>
      <c r="U46" s="200">
        <v>65</v>
      </c>
      <c r="V46" s="198">
        <v>82</v>
      </c>
      <c r="W46" s="199">
        <v>142</v>
      </c>
      <c r="X46" s="196">
        <v>59</v>
      </c>
      <c r="Y46" s="200">
        <v>105</v>
      </c>
      <c r="Z46" s="198">
        <v>11</v>
      </c>
      <c r="AA46" s="196">
        <v>174</v>
      </c>
      <c r="AB46" s="172">
        <f t="shared" si="64"/>
        <v>1372</v>
      </c>
      <c r="AC46" s="173">
        <f t="shared" si="65"/>
        <v>1987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1.8848920863309353E-2</v>
      </c>
      <c r="BK46" s="130">
        <f t="shared" si="82"/>
        <v>2.4608193566125928E-2</v>
      </c>
      <c r="BL46" s="131">
        <f t="shared" si="82"/>
        <v>3.8922953878965612E-2</v>
      </c>
      <c r="BM46" s="132">
        <f t="shared" si="82"/>
        <v>3.3289531318440646E-2</v>
      </c>
      <c r="BN46" s="129">
        <f t="shared" si="82"/>
        <v>1.5702795863653772E-2</v>
      </c>
      <c r="BO46" s="130">
        <f t="shared" si="82"/>
        <v>2.569593147751606E-2</v>
      </c>
      <c r="BP46" s="131">
        <f t="shared" si="82"/>
        <v>4.235668789808917E-2</v>
      </c>
      <c r="BQ46" s="132">
        <f t="shared" si="82"/>
        <v>2.9197080291970802E-2</v>
      </c>
      <c r="BR46" s="129">
        <f t="shared" si="82"/>
        <v>1.3874614594039054E-2</v>
      </c>
      <c r="BS46" s="130">
        <f t="shared" si="82"/>
        <v>8.8573360378634211E-2</v>
      </c>
      <c r="BT46" s="131">
        <f t="shared" si="82"/>
        <v>3.6557149467838966E-2</v>
      </c>
      <c r="BU46" s="129">
        <f t="shared" si="82"/>
        <v>5.4416188132348921E-2</v>
      </c>
      <c r="BV46" s="133">
        <f t="shared" si="82"/>
        <v>1.7455699550383497E-2</v>
      </c>
      <c r="BW46" s="134">
        <f t="shared" si="82"/>
        <v>3.0213110331804693E-2</v>
      </c>
      <c r="BX46" s="129">
        <f t="shared" si="82"/>
        <v>1.5908581671521399E-2</v>
      </c>
      <c r="BY46" s="130">
        <f t="shared" si="82"/>
        <v>2.3372706710228702E-2</v>
      </c>
      <c r="BZ46" s="131">
        <f t="shared" si="82"/>
        <v>8.0751173708920182E-3</v>
      </c>
      <c r="CA46" s="132">
        <f t="shared" si="82"/>
        <v>2.7260247107275936E-2</v>
      </c>
      <c r="CB46" s="129">
        <f t="shared" si="82"/>
        <v>2.0889487870619946E-2</v>
      </c>
      <c r="CC46" s="130">
        <f t="shared" si="82"/>
        <v>5.9198542805100181E-2</v>
      </c>
      <c r="CD46" s="131">
        <f t="shared" si="82"/>
        <v>1.4974433893352812E-2</v>
      </c>
      <c r="CE46" s="132">
        <f t="shared" si="82"/>
        <v>2.9314616019818333E-2</v>
      </c>
      <c r="CF46" s="129">
        <f t="shared" si="82"/>
        <v>1.5139851167564793E-2</v>
      </c>
      <c r="CG46" s="130">
        <f t="shared" si="82"/>
        <v>3.7339971550497869E-2</v>
      </c>
      <c r="CH46" s="131">
        <f t="shared" si="82"/>
        <v>1.6737674984783932E-3</v>
      </c>
      <c r="CI46" s="129">
        <f t="shared" si="82"/>
        <v>1.7993795243019649E-2</v>
      </c>
      <c r="CJ46" s="135">
        <f t="shared" ref="CJ46" si="83">AB46/AB64</f>
        <v>2.0665762916101824E-2</v>
      </c>
      <c r="CK46" s="136">
        <f t="shared" ref="CK46" si="84">AC46/AC64</f>
        <v>3.0261955528480048E-2</v>
      </c>
    </row>
    <row r="47" spans="1:93" ht="15" thickTop="1" thickBot="1" x14ac:dyDescent="0.2">
      <c r="A47" s="137" t="s">
        <v>23</v>
      </c>
      <c r="B47" s="189">
        <v>322</v>
      </c>
      <c r="C47" s="190">
        <v>253</v>
      </c>
      <c r="D47" s="191">
        <v>205</v>
      </c>
      <c r="E47" s="192">
        <v>140</v>
      </c>
      <c r="F47" s="189">
        <v>245</v>
      </c>
      <c r="G47" s="193">
        <v>139</v>
      </c>
      <c r="H47" s="191">
        <v>469</v>
      </c>
      <c r="I47" s="192">
        <v>419</v>
      </c>
      <c r="J47" s="189">
        <v>95</v>
      </c>
      <c r="K47" s="193">
        <v>126</v>
      </c>
      <c r="L47" s="191">
        <v>252</v>
      </c>
      <c r="M47" s="189">
        <v>227</v>
      </c>
      <c r="N47" s="194">
        <v>476</v>
      </c>
      <c r="O47" s="195">
        <v>408</v>
      </c>
      <c r="P47" s="189">
        <v>313</v>
      </c>
      <c r="Q47" s="193">
        <v>166</v>
      </c>
      <c r="R47" s="191">
        <v>433</v>
      </c>
      <c r="S47" s="192">
        <v>175</v>
      </c>
      <c r="T47" s="189">
        <v>89</v>
      </c>
      <c r="U47" s="193">
        <v>77</v>
      </c>
      <c r="V47" s="191">
        <v>275</v>
      </c>
      <c r="W47" s="192">
        <v>298</v>
      </c>
      <c r="X47" s="189">
        <v>266</v>
      </c>
      <c r="Y47" s="193">
        <v>110</v>
      </c>
      <c r="Z47" s="191">
        <v>571</v>
      </c>
      <c r="AA47" s="189">
        <v>332</v>
      </c>
      <c r="AB47" s="172">
        <f t="shared" si="64"/>
        <v>4011</v>
      </c>
      <c r="AC47" s="173">
        <f t="shared" si="65"/>
        <v>2870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4.6330935251798558E-2</v>
      </c>
      <c r="BK47" s="130">
        <f t="shared" si="85"/>
        <v>3.4781413252680783E-2</v>
      </c>
      <c r="BL47" s="131">
        <f t="shared" si="85"/>
        <v>5.4652092775259932E-2</v>
      </c>
      <c r="BM47" s="132">
        <f t="shared" si="85"/>
        <v>3.0661410424879545E-2</v>
      </c>
      <c r="BN47" s="129">
        <f t="shared" si="85"/>
        <v>4.6916890080428951E-2</v>
      </c>
      <c r="BO47" s="130">
        <f t="shared" si="85"/>
        <v>2.7058594510414639E-2</v>
      </c>
      <c r="BP47" s="131">
        <f t="shared" si="85"/>
        <v>4.9787685774946924E-2</v>
      </c>
      <c r="BQ47" s="132">
        <f t="shared" si="85"/>
        <v>4.8545939056887963E-2</v>
      </c>
      <c r="BR47" s="129">
        <f t="shared" si="85"/>
        <v>4.8818088386433707E-2</v>
      </c>
      <c r="BS47" s="130">
        <f t="shared" si="85"/>
        <v>8.5192697768762676E-2</v>
      </c>
      <c r="BT47" s="131">
        <f t="shared" si="85"/>
        <v>5.8306339657565945E-2</v>
      </c>
      <c r="BU47" s="129">
        <f t="shared" si="85"/>
        <v>6.2072737216297511E-2</v>
      </c>
      <c r="BV47" s="133">
        <f t="shared" si="85"/>
        <v>6.2946310499867764E-2</v>
      </c>
      <c r="BW47" s="134">
        <f t="shared" si="85"/>
        <v>5.5031022390072834E-2</v>
      </c>
      <c r="BX47" s="129">
        <f t="shared" si="85"/>
        <v>7.0132198073045035E-2</v>
      </c>
      <c r="BY47" s="130">
        <f t="shared" si="85"/>
        <v>4.1719024880623269E-2</v>
      </c>
      <c r="BZ47" s="131">
        <f t="shared" si="85"/>
        <v>8.1314553990610328E-2</v>
      </c>
      <c r="CA47" s="132">
        <f t="shared" si="85"/>
        <v>3.432045499117474E-2</v>
      </c>
      <c r="CB47" s="129">
        <f t="shared" si="85"/>
        <v>5.9973045822102423E-2</v>
      </c>
      <c r="CC47" s="130">
        <f t="shared" si="85"/>
        <v>7.0127504553734066E-2</v>
      </c>
      <c r="CD47" s="131">
        <f t="shared" si="85"/>
        <v>5.0219138056975893E-2</v>
      </c>
      <c r="CE47" s="132">
        <f t="shared" si="85"/>
        <v>6.1519405450041288E-2</v>
      </c>
      <c r="CF47" s="129">
        <f t="shared" si="85"/>
        <v>6.8257634077495508E-2</v>
      </c>
      <c r="CG47" s="130">
        <f t="shared" si="85"/>
        <v>3.9118065433854911E-2</v>
      </c>
      <c r="CH47" s="131">
        <f t="shared" si="85"/>
        <v>8.6883749239196589E-2</v>
      </c>
      <c r="CI47" s="129">
        <f t="shared" si="85"/>
        <v>3.4332988624612204E-2</v>
      </c>
      <c r="CJ47" s="135">
        <f t="shared" ref="CJ47" si="86">AB47/AB64</f>
        <v>6.0415725259828287E-2</v>
      </c>
      <c r="CK47" s="136">
        <f t="shared" ref="CK47" si="87">AC47/AC64</f>
        <v>4.3710021321961619E-2</v>
      </c>
    </row>
    <row r="48" spans="1:93" ht="14" thickTop="1" x14ac:dyDescent="0.15">
      <c r="A48" s="146" t="s">
        <v>24</v>
      </c>
      <c r="B48" s="203">
        <v>479</v>
      </c>
      <c r="C48" s="197">
        <v>572</v>
      </c>
      <c r="D48" s="198">
        <v>243</v>
      </c>
      <c r="E48" s="199">
        <v>253</v>
      </c>
      <c r="F48" s="196">
        <v>436</v>
      </c>
      <c r="G48" s="200">
        <v>225</v>
      </c>
      <c r="H48" s="198">
        <v>475</v>
      </c>
      <c r="I48" s="199">
        <v>496</v>
      </c>
      <c r="J48" s="196">
        <v>125</v>
      </c>
      <c r="K48" s="200">
        <v>149</v>
      </c>
      <c r="L48" s="198">
        <v>201</v>
      </c>
      <c r="M48" s="196">
        <v>304</v>
      </c>
      <c r="N48" s="201">
        <v>423</v>
      </c>
      <c r="O48" s="204">
        <v>557</v>
      </c>
      <c r="P48" s="196">
        <v>226</v>
      </c>
      <c r="Q48" s="200">
        <v>240</v>
      </c>
      <c r="R48" s="198">
        <v>415</v>
      </c>
      <c r="S48" s="199">
        <v>344</v>
      </c>
      <c r="T48" s="196">
        <v>88</v>
      </c>
      <c r="U48" s="200">
        <v>71</v>
      </c>
      <c r="V48" s="198">
        <v>273</v>
      </c>
      <c r="W48" s="205">
        <v>343</v>
      </c>
      <c r="X48" s="196">
        <v>225</v>
      </c>
      <c r="Y48" s="200">
        <v>126</v>
      </c>
      <c r="Z48" s="198">
        <v>463</v>
      </c>
      <c r="AA48" s="196">
        <v>672</v>
      </c>
      <c r="AB48" s="172">
        <f t="shared" si="64"/>
        <v>4072</v>
      </c>
      <c r="AC48" s="173">
        <f t="shared" si="65"/>
        <v>4352</v>
      </c>
      <c r="AE48" s="275" t="str">
        <f>$AE$17</f>
        <v>17:00 - 17:59</v>
      </c>
      <c r="AF48" s="126">
        <f t="shared" ref="AF48:AU49" si="88">SUMIF($A$9:$A$32,$AE48,B$40:B$63)</f>
        <v>502</v>
      </c>
      <c r="AG48" s="186">
        <f t="shared" si="88"/>
        <v>543</v>
      </c>
      <c r="AH48" s="127">
        <f t="shared" si="88"/>
        <v>299</v>
      </c>
      <c r="AI48" s="180">
        <f t="shared" si="88"/>
        <v>283</v>
      </c>
      <c r="AJ48" s="126">
        <f t="shared" si="88"/>
        <v>344</v>
      </c>
      <c r="AK48" s="128">
        <f t="shared" si="88"/>
        <v>398</v>
      </c>
      <c r="AL48" s="127">
        <f t="shared" si="88"/>
        <v>768</v>
      </c>
      <c r="AM48" s="180">
        <f t="shared" si="88"/>
        <v>660</v>
      </c>
      <c r="AN48" s="126">
        <f t="shared" si="88"/>
        <v>179</v>
      </c>
      <c r="AO48" s="128">
        <f t="shared" si="88"/>
        <v>34</v>
      </c>
      <c r="AP48" s="127">
        <f t="shared" si="88"/>
        <v>347</v>
      </c>
      <c r="AQ48" s="126">
        <f t="shared" si="88"/>
        <v>145</v>
      </c>
      <c r="AR48" s="179">
        <f t="shared" si="88"/>
        <v>431</v>
      </c>
      <c r="AS48" s="181">
        <f t="shared" si="88"/>
        <v>475</v>
      </c>
      <c r="AT48" s="126">
        <f t="shared" si="88"/>
        <v>315</v>
      </c>
      <c r="AU48" s="128">
        <f t="shared" si="88"/>
        <v>241</v>
      </c>
      <c r="AV48" s="127">
        <f t="shared" ref="AP48:BE49" si="89">SUMIF($A$9:$A$32,$AE48,R$40:R$63)</f>
        <v>333</v>
      </c>
      <c r="AW48" s="180">
        <f t="shared" si="89"/>
        <v>404</v>
      </c>
      <c r="AX48" s="126">
        <f t="shared" si="89"/>
        <v>118</v>
      </c>
      <c r="AY48" s="128">
        <f t="shared" si="89"/>
        <v>27</v>
      </c>
      <c r="AZ48" s="127">
        <f t="shared" si="89"/>
        <v>444</v>
      </c>
      <c r="BA48" s="180">
        <f t="shared" si="89"/>
        <v>303</v>
      </c>
      <c r="BB48" s="126">
        <f t="shared" si="89"/>
        <v>302</v>
      </c>
      <c r="BC48" s="128">
        <f t="shared" si="89"/>
        <v>190</v>
      </c>
      <c r="BD48" s="184">
        <f t="shared" si="89"/>
        <v>401</v>
      </c>
      <c r="BE48" s="185">
        <f t="shared" si="89"/>
        <v>807</v>
      </c>
      <c r="BF48" s="170">
        <f>AF48+AH48+AJ48+AL48+AN48+AP48+AR48+AT48+AV48+AX48+AZ48+BB48+BD48</f>
        <v>4783</v>
      </c>
      <c r="BG48" s="171">
        <f>AG48+AI48+AK48+AM48+AO48+AQ48+AS48+AU48+AW48+AY48+BA48+BC48+BE48</f>
        <v>4510</v>
      </c>
      <c r="BI48" s="146" t="s">
        <v>24</v>
      </c>
      <c r="BJ48" s="129">
        <f t="shared" ref="BJ48:CI48" si="90">B48/B64</f>
        <v>6.8920863309352515E-2</v>
      </c>
      <c r="BK48" s="130">
        <f t="shared" si="90"/>
        <v>7.8636238658234811E-2</v>
      </c>
      <c r="BL48" s="131">
        <f t="shared" si="90"/>
        <v>6.4782724606771522E-2</v>
      </c>
      <c r="BM48" s="132">
        <f t="shared" si="90"/>
        <v>5.5409548839246606E-2</v>
      </c>
      <c r="BN48" s="129">
        <f t="shared" si="90"/>
        <v>8.3492914592110307E-2</v>
      </c>
      <c r="BO48" s="130">
        <f t="shared" si="90"/>
        <v>4.3799883200311467E-2</v>
      </c>
      <c r="BP48" s="131">
        <f t="shared" si="90"/>
        <v>5.042462845010616E-2</v>
      </c>
      <c r="BQ48" s="132">
        <f t="shared" si="90"/>
        <v>5.7467269146101264E-2</v>
      </c>
      <c r="BR48" s="129">
        <f t="shared" si="90"/>
        <v>6.4234326824254881E-2</v>
      </c>
      <c r="BS48" s="130">
        <f t="shared" si="90"/>
        <v>0.10074374577417174</v>
      </c>
      <c r="BT48" s="131">
        <f t="shared" si="90"/>
        <v>4.6506247107820455E-2</v>
      </c>
      <c r="BU48" s="129">
        <f t="shared" si="90"/>
        <v>8.3128247197156141E-2</v>
      </c>
      <c r="BV48" s="133">
        <f t="shared" si="90"/>
        <v>5.593758265009257E-2</v>
      </c>
      <c r="BW48" s="134">
        <f t="shared" si="90"/>
        <v>7.5128135958996492E-2</v>
      </c>
      <c r="BX48" s="129">
        <f t="shared" si="90"/>
        <v>5.0638583912166704E-2</v>
      </c>
      <c r="BY48" s="130">
        <f t="shared" si="90"/>
        <v>6.0316662478009549E-2</v>
      </c>
      <c r="BZ48" s="131">
        <f t="shared" si="90"/>
        <v>7.7934272300469482E-2</v>
      </c>
      <c r="CA48" s="132">
        <f t="shared" si="90"/>
        <v>6.7464208668366346E-2</v>
      </c>
      <c r="CB48" s="129">
        <f t="shared" si="90"/>
        <v>5.9299191374663072E-2</v>
      </c>
      <c r="CC48" s="130">
        <f t="shared" si="90"/>
        <v>6.466302367941712E-2</v>
      </c>
      <c r="CD48" s="131">
        <f t="shared" si="90"/>
        <v>4.9853907962016067E-2</v>
      </c>
      <c r="CE48" s="132">
        <f t="shared" si="90"/>
        <v>7.0809248554913301E-2</v>
      </c>
      <c r="CF48" s="129">
        <f t="shared" si="90"/>
        <v>5.7736720554272515E-2</v>
      </c>
      <c r="CG48" s="130">
        <f t="shared" si="90"/>
        <v>4.4807965860597439E-2</v>
      </c>
      <c r="CH48" s="131">
        <f t="shared" si="90"/>
        <v>7.0450395617772374E-2</v>
      </c>
      <c r="CI48" s="129">
        <f t="shared" si="90"/>
        <v>6.9493278179937959E-2</v>
      </c>
      <c r="CJ48" s="135">
        <f t="shared" ref="CJ48" si="91">AB48/AB64</f>
        <v>6.1334538334086461E-2</v>
      </c>
      <c r="CK48" s="136">
        <f t="shared" ref="CK48" si="92">AC48/AC64</f>
        <v>6.6280840694486753E-2</v>
      </c>
    </row>
    <row r="49" spans="1:89" x14ac:dyDescent="0.15">
      <c r="A49" s="137" t="s">
        <v>25</v>
      </c>
      <c r="B49" s="206">
        <v>341</v>
      </c>
      <c r="C49" s="190">
        <v>349</v>
      </c>
      <c r="D49" s="191">
        <v>276</v>
      </c>
      <c r="E49" s="192">
        <v>196</v>
      </c>
      <c r="F49" s="189">
        <v>244</v>
      </c>
      <c r="G49" s="193">
        <v>171</v>
      </c>
      <c r="H49" s="191">
        <v>563</v>
      </c>
      <c r="I49" s="192">
        <v>533</v>
      </c>
      <c r="J49" s="189">
        <v>123</v>
      </c>
      <c r="K49" s="190">
        <v>80</v>
      </c>
      <c r="L49" s="191">
        <v>246</v>
      </c>
      <c r="M49" s="189">
        <v>248</v>
      </c>
      <c r="N49" s="194">
        <v>445</v>
      </c>
      <c r="O49" s="207">
        <v>427</v>
      </c>
      <c r="P49" s="189">
        <v>218</v>
      </c>
      <c r="Q49" s="190">
        <v>162</v>
      </c>
      <c r="R49" s="191">
        <v>312</v>
      </c>
      <c r="S49" s="192">
        <v>278</v>
      </c>
      <c r="T49" s="198">
        <v>68</v>
      </c>
      <c r="U49" s="189">
        <v>52</v>
      </c>
      <c r="V49" s="191">
        <v>360</v>
      </c>
      <c r="W49" s="208">
        <v>288</v>
      </c>
      <c r="X49" s="189">
        <v>212</v>
      </c>
      <c r="Y49" s="193">
        <v>152</v>
      </c>
      <c r="Z49" s="191">
        <v>409</v>
      </c>
      <c r="AA49" s="189">
        <v>579</v>
      </c>
      <c r="AB49" s="172">
        <f t="shared" si="64"/>
        <v>3817</v>
      </c>
      <c r="AC49" s="173">
        <f t="shared" si="65"/>
        <v>3515</v>
      </c>
      <c r="AE49" s="277" t="str">
        <f>$AE$18</f>
        <v>18:00 - 18:59</v>
      </c>
      <c r="AF49" s="126">
        <f t="shared" si="88"/>
        <v>562</v>
      </c>
      <c r="AG49" s="190">
        <f t="shared" si="88"/>
        <v>644</v>
      </c>
      <c r="AH49" s="191">
        <f t="shared" si="88"/>
        <v>229</v>
      </c>
      <c r="AI49" s="192">
        <f t="shared" si="88"/>
        <v>342</v>
      </c>
      <c r="AJ49" s="278">
        <f t="shared" si="88"/>
        <v>373</v>
      </c>
      <c r="AK49" s="193">
        <f t="shared" si="88"/>
        <v>577</v>
      </c>
      <c r="AL49" s="191">
        <f t="shared" si="88"/>
        <v>807</v>
      </c>
      <c r="AM49" s="192">
        <f t="shared" si="88"/>
        <v>758</v>
      </c>
      <c r="AN49" s="278">
        <f t="shared" si="88"/>
        <v>147</v>
      </c>
      <c r="AO49" s="193">
        <f t="shared" si="88"/>
        <v>45</v>
      </c>
      <c r="AP49" s="191">
        <f t="shared" si="89"/>
        <v>242</v>
      </c>
      <c r="AQ49" s="278">
        <f t="shared" si="89"/>
        <v>154</v>
      </c>
      <c r="AR49" s="194">
        <f t="shared" si="89"/>
        <v>488</v>
      </c>
      <c r="AS49" s="195">
        <f t="shared" si="89"/>
        <v>447</v>
      </c>
      <c r="AT49" s="278">
        <f t="shared" si="89"/>
        <v>357</v>
      </c>
      <c r="AU49" s="193">
        <f t="shared" si="89"/>
        <v>306</v>
      </c>
      <c r="AV49" s="191">
        <f t="shared" si="89"/>
        <v>334</v>
      </c>
      <c r="AW49" s="192">
        <f t="shared" si="89"/>
        <v>478</v>
      </c>
      <c r="AX49" s="278">
        <f t="shared" si="89"/>
        <v>178</v>
      </c>
      <c r="AY49" s="193">
        <f t="shared" si="89"/>
        <v>14</v>
      </c>
      <c r="AZ49" s="191">
        <f t="shared" si="89"/>
        <v>549</v>
      </c>
      <c r="BA49" s="192">
        <f t="shared" si="89"/>
        <v>299</v>
      </c>
      <c r="BB49" s="278">
        <f t="shared" si="89"/>
        <v>460</v>
      </c>
      <c r="BC49" s="193">
        <f t="shared" si="89"/>
        <v>234</v>
      </c>
      <c r="BD49" s="191">
        <f t="shared" si="89"/>
        <v>411</v>
      </c>
      <c r="BE49" s="278">
        <f t="shared" si="89"/>
        <v>916</v>
      </c>
      <c r="BF49" s="172">
        <f>SUM(AF49,AH49,AJ49,AL49,AN49,AP49,AR49,AT49,AV49,AX49,AZ49,BB49,BD49)</f>
        <v>5137</v>
      </c>
      <c r="BG49" s="173">
        <f>SUM(AG49,AI49,AK49,AM49,AO49,AQ49,AS49,AU49,AW49,AY49,BA49,BC49,BE49)</f>
        <v>5214</v>
      </c>
      <c r="BI49" s="137" t="s">
        <v>25</v>
      </c>
      <c r="BJ49" s="129">
        <f t="shared" ref="BJ49:CI49" si="93">B49/B64</f>
        <v>4.906474820143885E-2</v>
      </c>
      <c r="BK49" s="130">
        <f t="shared" si="93"/>
        <v>4.7979103656860048E-2</v>
      </c>
      <c r="BL49" s="131">
        <f t="shared" si="93"/>
        <v>7.3580378565715809E-2</v>
      </c>
      <c r="BM49" s="132">
        <f t="shared" si="93"/>
        <v>4.2925974594831363E-2</v>
      </c>
      <c r="BN49" s="129">
        <f t="shared" si="93"/>
        <v>4.6725392569896593E-2</v>
      </c>
      <c r="BO49" s="130">
        <f t="shared" si="93"/>
        <v>3.3287911232236712E-2</v>
      </c>
      <c r="BP49" s="131">
        <f t="shared" si="93"/>
        <v>5.9766454352441614E-2</v>
      </c>
      <c r="BQ49" s="132">
        <f t="shared" si="93"/>
        <v>6.1754142046112848E-2</v>
      </c>
      <c r="BR49" s="129">
        <f t="shared" si="93"/>
        <v>6.3206577595066801E-2</v>
      </c>
      <c r="BS49" s="130">
        <f t="shared" si="93"/>
        <v>5.4090601757944556E-2</v>
      </c>
      <c r="BT49" s="131">
        <f t="shared" si="93"/>
        <v>5.6918093475242945E-2</v>
      </c>
      <c r="BU49" s="129">
        <f t="shared" si="93"/>
        <v>6.7815149029258961E-2</v>
      </c>
      <c r="BV49" s="133">
        <f t="shared" si="93"/>
        <v>5.8846865908489816E-2</v>
      </c>
      <c r="BW49" s="134">
        <f t="shared" si="93"/>
        <v>5.7593741570002695E-2</v>
      </c>
      <c r="BX49" s="129">
        <f t="shared" si="93"/>
        <v>4.8846067667488238E-2</v>
      </c>
      <c r="BY49" s="130">
        <f t="shared" si="93"/>
        <v>4.0713747172656446E-2</v>
      </c>
      <c r="BZ49" s="131">
        <f t="shared" si="93"/>
        <v>5.8591549295774648E-2</v>
      </c>
      <c r="CA49" s="132">
        <f t="shared" si="93"/>
        <v>5.4520494214551872E-2</v>
      </c>
      <c r="CB49" s="129">
        <f t="shared" si="93"/>
        <v>4.5822102425876012E-2</v>
      </c>
      <c r="CC49" s="130">
        <f t="shared" si="93"/>
        <v>4.7358834244080147E-2</v>
      </c>
      <c r="CD49" s="131">
        <f t="shared" si="93"/>
        <v>6.5741417092768442E-2</v>
      </c>
      <c r="CE49" s="132">
        <f t="shared" si="93"/>
        <v>5.9454995871180839E-2</v>
      </c>
      <c r="CF49" s="129">
        <f t="shared" si="93"/>
        <v>5.4400821144470105E-2</v>
      </c>
      <c r="CG49" s="130">
        <f t="shared" si="93"/>
        <v>5.4054054054054057E-2</v>
      </c>
      <c r="CH49" s="131">
        <f t="shared" si="93"/>
        <v>6.2233718807060252E-2</v>
      </c>
      <c r="CI49" s="129">
        <f t="shared" si="93"/>
        <v>5.9875904860392966E-2</v>
      </c>
      <c r="CJ49" s="135">
        <f t="shared" ref="CJ49" si="94">AB49/AB64</f>
        <v>5.7493598433499021E-2</v>
      </c>
      <c r="CK49" s="136">
        <f t="shared" ref="CK49" si="95">AC49/AC64</f>
        <v>5.3533353639963449E-2</v>
      </c>
    </row>
    <row r="50" spans="1:89" ht="14" thickBot="1" x14ac:dyDescent="0.2">
      <c r="A50" s="146" t="s">
        <v>26</v>
      </c>
      <c r="B50" s="203">
        <v>392</v>
      </c>
      <c r="C50" s="197">
        <v>522</v>
      </c>
      <c r="D50" s="198">
        <v>290</v>
      </c>
      <c r="E50" s="199">
        <v>389</v>
      </c>
      <c r="F50" s="196">
        <v>353</v>
      </c>
      <c r="G50" s="200">
        <v>249</v>
      </c>
      <c r="H50" s="198">
        <v>508</v>
      </c>
      <c r="I50" s="199">
        <v>614</v>
      </c>
      <c r="J50" s="196">
        <v>116</v>
      </c>
      <c r="K50" s="197">
        <v>106</v>
      </c>
      <c r="L50" s="198">
        <v>233</v>
      </c>
      <c r="M50" s="196">
        <v>265</v>
      </c>
      <c r="N50" s="201">
        <v>438</v>
      </c>
      <c r="O50" s="204">
        <v>487</v>
      </c>
      <c r="P50" s="196">
        <v>281</v>
      </c>
      <c r="Q50" s="197">
        <v>193</v>
      </c>
      <c r="R50" s="198">
        <v>382</v>
      </c>
      <c r="S50" s="199">
        <v>326</v>
      </c>
      <c r="T50" s="196">
        <v>76</v>
      </c>
      <c r="U50" s="200">
        <v>66</v>
      </c>
      <c r="V50" s="198">
        <v>295</v>
      </c>
      <c r="W50" s="205">
        <v>405</v>
      </c>
      <c r="X50" s="196">
        <v>223</v>
      </c>
      <c r="Y50" s="200">
        <v>158</v>
      </c>
      <c r="Z50" s="198">
        <v>469</v>
      </c>
      <c r="AA50" s="196">
        <v>577</v>
      </c>
      <c r="AB50" s="172">
        <f t="shared" si="64"/>
        <v>4056</v>
      </c>
      <c r="AC50" s="173">
        <f t="shared" si="65"/>
        <v>4357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5.6402877697841726E-2</v>
      </c>
      <c r="BK50" s="130">
        <f t="shared" si="96"/>
        <v>7.1762441572724767E-2</v>
      </c>
      <c r="BL50" s="131">
        <f t="shared" si="96"/>
        <v>7.7312716608904292E-2</v>
      </c>
      <c r="BM50" s="132">
        <f t="shared" si="96"/>
        <v>8.5194918966272445E-2</v>
      </c>
      <c r="BN50" s="129">
        <f t="shared" si="96"/>
        <v>6.7598621217924162E-2</v>
      </c>
      <c r="BO50" s="130">
        <f t="shared" si="96"/>
        <v>4.8471870741678025E-2</v>
      </c>
      <c r="BP50" s="131">
        <f t="shared" si="96"/>
        <v>5.3927813163481955E-2</v>
      </c>
      <c r="BQ50" s="132">
        <f t="shared" si="96"/>
        <v>7.1138917854246322E-2</v>
      </c>
      <c r="BR50" s="129">
        <f t="shared" si="96"/>
        <v>5.9609455292908529E-2</v>
      </c>
      <c r="BS50" s="130">
        <f t="shared" si="96"/>
        <v>7.1670047329276537E-2</v>
      </c>
      <c r="BT50" s="131">
        <f t="shared" si="96"/>
        <v>5.3910226746876448E-2</v>
      </c>
      <c r="BU50" s="129">
        <f t="shared" si="96"/>
        <v>7.2463768115942032E-2</v>
      </c>
      <c r="BV50" s="133">
        <f t="shared" si="96"/>
        <v>5.7921184871727059E-2</v>
      </c>
      <c r="BW50" s="134">
        <f t="shared" si="96"/>
        <v>6.5686538980307532E-2</v>
      </c>
      <c r="BX50" s="129">
        <f t="shared" si="96"/>
        <v>6.2962133094331171E-2</v>
      </c>
      <c r="BY50" s="130">
        <f t="shared" si="96"/>
        <v>4.8504649409399345E-2</v>
      </c>
      <c r="BZ50" s="131">
        <f t="shared" si="96"/>
        <v>7.1737089201877935E-2</v>
      </c>
      <c r="CA50" s="132">
        <f t="shared" si="96"/>
        <v>6.3934104726416946E-2</v>
      </c>
      <c r="CB50" s="129">
        <f t="shared" si="96"/>
        <v>5.1212938005390833E-2</v>
      </c>
      <c r="CC50" s="130">
        <f t="shared" si="96"/>
        <v>6.0109289617486336E-2</v>
      </c>
      <c r="CD50" s="131">
        <f t="shared" si="96"/>
        <v>5.3871439006574144E-2</v>
      </c>
      <c r="CE50" s="132">
        <f t="shared" si="96"/>
        <v>8.3608587943848053E-2</v>
      </c>
      <c r="CF50" s="129">
        <f t="shared" si="96"/>
        <v>5.7223505260456761E-2</v>
      </c>
      <c r="CG50" s="130">
        <f t="shared" si="96"/>
        <v>5.6187766714082502E-2</v>
      </c>
      <c r="CH50" s="131">
        <f t="shared" si="96"/>
        <v>7.1363359707851487E-2</v>
      </c>
      <c r="CI50" s="129">
        <f t="shared" si="96"/>
        <v>5.9669079627714582E-2</v>
      </c>
      <c r="CJ50" s="135">
        <f t="shared" ref="CJ50" si="97">AB50/AB64</f>
        <v>6.1093538183461367E-2</v>
      </c>
      <c r="CK50" s="136">
        <f t="shared" ref="CK50" si="98">AC50/AC64</f>
        <v>6.6356990557416992E-2</v>
      </c>
    </row>
    <row r="51" spans="1:89" ht="15" thickTop="1" thickBot="1" x14ac:dyDescent="0.2">
      <c r="A51" s="137" t="s">
        <v>27</v>
      </c>
      <c r="B51" s="206">
        <v>367</v>
      </c>
      <c r="C51" s="190">
        <v>470</v>
      </c>
      <c r="D51" s="191">
        <v>239</v>
      </c>
      <c r="E51" s="192">
        <v>328</v>
      </c>
      <c r="F51" s="189">
        <v>343</v>
      </c>
      <c r="G51" s="193">
        <v>272</v>
      </c>
      <c r="H51" s="191">
        <v>571</v>
      </c>
      <c r="I51" s="192">
        <v>578</v>
      </c>
      <c r="J51" s="189">
        <v>164</v>
      </c>
      <c r="K51" s="190">
        <v>59</v>
      </c>
      <c r="L51" s="191">
        <v>330</v>
      </c>
      <c r="M51" s="189">
        <v>278</v>
      </c>
      <c r="N51" s="194">
        <v>497</v>
      </c>
      <c r="O51" s="207">
        <v>426</v>
      </c>
      <c r="P51" s="189">
        <v>240</v>
      </c>
      <c r="Q51" s="190">
        <v>195</v>
      </c>
      <c r="R51" s="191">
        <v>323</v>
      </c>
      <c r="S51" s="192">
        <v>350</v>
      </c>
      <c r="T51" s="189">
        <v>96</v>
      </c>
      <c r="U51" s="193">
        <v>62</v>
      </c>
      <c r="V51" s="191">
        <v>412</v>
      </c>
      <c r="W51" s="208">
        <v>342</v>
      </c>
      <c r="X51" s="189">
        <v>210</v>
      </c>
      <c r="Y51" s="193">
        <v>174</v>
      </c>
      <c r="Z51" s="191">
        <v>461</v>
      </c>
      <c r="AA51" s="189">
        <v>715</v>
      </c>
      <c r="AB51" s="172">
        <f t="shared" si="64"/>
        <v>4253</v>
      </c>
      <c r="AC51" s="173">
        <f t="shared" si="65"/>
        <v>4249</v>
      </c>
      <c r="AE51" s="269" t="s">
        <v>13</v>
      </c>
      <c r="AF51" s="20">
        <f t="shared" ref="AF51:BG51" si="99">SUM(AF48:AF50)</f>
        <v>1064</v>
      </c>
      <c r="AG51" s="21">
        <f t="shared" si="99"/>
        <v>1187</v>
      </c>
      <c r="AH51" s="20">
        <f t="shared" si="99"/>
        <v>528</v>
      </c>
      <c r="AI51" s="21">
        <f t="shared" si="99"/>
        <v>625</v>
      </c>
      <c r="AJ51" s="20">
        <f t="shared" si="99"/>
        <v>717</v>
      </c>
      <c r="AK51" s="21">
        <f t="shared" si="99"/>
        <v>975</v>
      </c>
      <c r="AL51" s="20">
        <f t="shared" si="99"/>
        <v>1575</v>
      </c>
      <c r="AM51" s="21">
        <f t="shared" si="99"/>
        <v>1418</v>
      </c>
      <c r="AN51" s="20">
        <f t="shared" si="99"/>
        <v>326</v>
      </c>
      <c r="AO51" s="21">
        <f t="shared" si="99"/>
        <v>79</v>
      </c>
      <c r="AP51" s="20">
        <f t="shared" si="99"/>
        <v>589</v>
      </c>
      <c r="AQ51" s="21">
        <f t="shared" si="99"/>
        <v>299</v>
      </c>
      <c r="AR51" s="20">
        <f t="shared" si="99"/>
        <v>919</v>
      </c>
      <c r="AS51" s="21">
        <f t="shared" si="99"/>
        <v>922</v>
      </c>
      <c r="AT51" s="20">
        <f t="shared" si="99"/>
        <v>672</v>
      </c>
      <c r="AU51" s="21">
        <f t="shared" si="99"/>
        <v>547</v>
      </c>
      <c r="AV51" s="20">
        <f t="shared" si="99"/>
        <v>667</v>
      </c>
      <c r="AW51" s="21">
        <f t="shared" si="99"/>
        <v>882</v>
      </c>
      <c r="AX51" s="20">
        <f t="shared" si="99"/>
        <v>296</v>
      </c>
      <c r="AY51" s="21">
        <f t="shared" si="99"/>
        <v>41</v>
      </c>
      <c r="AZ51" s="20">
        <f t="shared" si="99"/>
        <v>993</v>
      </c>
      <c r="BA51" s="21">
        <f t="shared" si="99"/>
        <v>602</v>
      </c>
      <c r="BB51" s="20">
        <f t="shared" si="99"/>
        <v>762</v>
      </c>
      <c r="BC51" s="21">
        <f t="shared" si="99"/>
        <v>424</v>
      </c>
      <c r="BD51" s="20">
        <f t="shared" si="99"/>
        <v>812</v>
      </c>
      <c r="BE51" s="21">
        <f t="shared" si="99"/>
        <v>1723</v>
      </c>
      <c r="BF51" s="174">
        <f t="shared" si="99"/>
        <v>9920</v>
      </c>
      <c r="BG51" s="175">
        <f t="shared" si="99"/>
        <v>9724</v>
      </c>
      <c r="BI51" s="137" t="s">
        <v>27</v>
      </c>
      <c r="BJ51" s="129">
        <f t="shared" ref="BJ51:CI51" si="100">B51/B64</f>
        <v>5.2805755395683454E-2</v>
      </c>
      <c r="BK51" s="130">
        <f t="shared" si="100"/>
        <v>6.4613692603794334E-2</v>
      </c>
      <c r="BL51" s="131">
        <f t="shared" si="100"/>
        <v>6.3716342308717672E-2</v>
      </c>
      <c r="BM51" s="132">
        <f t="shared" si="100"/>
        <v>7.1835304424003502E-2</v>
      </c>
      <c r="BN51" s="129">
        <f t="shared" si="100"/>
        <v>6.5683646112600538E-2</v>
      </c>
      <c r="BO51" s="130">
        <f t="shared" si="100"/>
        <v>5.2949192135487641E-2</v>
      </c>
      <c r="BP51" s="131">
        <f t="shared" si="100"/>
        <v>6.0615711252653928E-2</v>
      </c>
      <c r="BQ51" s="132">
        <f t="shared" si="100"/>
        <v>6.6967906383964784E-2</v>
      </c>
      <c r="BR51" s="129">
        <f t="shared" si="100"/>
        <v>8.4275436793422406E-2</v>
      </c>
      <c r="BS51" s="130">
        <f t="shared" si="100"/>
        <v>3.989181879648411E-2</v>
      </c>
      <c r="BT51" s="131">
        <f t="shared" si="100"/>
        <v>7.6353540027764927E-2</v>
      </c>
      <c r="BU51" s="129">
        <f t="shared" si="100"/>
        <v>7.6018594476346735E-2</v>
      </c>
      <c r="BV51" s="133">
        <f t="shared" si="100"/>
        <v>6.5723353610156049E-2</v>
      </c>
      <c r="BW51" s="134">
        <f t="shared" si="100"/>
        <v>5.7458861613164283E-2</v>
      </c>
      <c r="BX51" s="129">
        <f t="shared" si="100"/>
        <v>5.377548734035402E-2</v>
      </c>
      <c r="BY51" s="130">
        <f t="shared" si="100"/>
        <v>4.9007288263382756E-2</v>
      </c>
      <c r="BZ51" s="131">
        <f t="shared" si="100"/>
        <v>6.0657276995305168E-2</v>
      </c>
      <c r="CA51" s="132">
        <f t="shared" si="100"/>
        <v>6.8640909982349479E-2</v>
      </c>
      <c r="CB51" s="129">
        <f t="shared" si="100"/>
        <v>6.4690026954177901E-2</v>
      </c>
      <c r="CC51" s="130">
        <f t="shared" si="100"/>
        <v>5.6466302367941715E-2</v>
      </c>
      <c r="CD51" s="131">
        <f t="shared" si="100"/>
        <v>7.5237399561723886E-2</v>
      </c>
      <c r="CE51" s="132">
        <f t="shared" si="100"/>
        <v>7.0602807597027251E-2</v>
      </c>
      <c r="CF51" s="129">
        <f t="shared" si="100"/>
        <v>5.3887605850654351E-2</v>
      </c>
      <c r="CG51" s="130">
        <f t="shared" si="100"/>
        <v>6.1877667140825036E-2</v>
      </c>
      <c r="CH51" s="131">
        <f t="shared" si="100"/>
        <v>7.014607425441266E-2</v>
      </c>
      <c r="CI51" s="129">
        <f t="shared" si="100"/>
        <v>7.3940020682523269E-2</v>
      </c>
      <c r="CJ51" s="135">
        <f t="shared" ref="CJ51" si="101">AB51/AB64</f>
        <v>6.4060852538032842E-2</v>
      </c>
      <c r="CK51" s="136">
        <f t="shared" ref="CK51" si="102">AC51/AC64</f>
        <v>6.4712153518123663E-2</v>
      </c>
    </row>
    <row r="52" spans="1:89" ht="14" thickTop="1" x14ac:dyDescent="0.15">
      <c r="A52" s="146" t="s">
        <v>28</v>
      </c>
      <c r="B52" s="203">
        <v>339</v>
      </c>
      <c r="C52" s="197">
        <v>523</v>
      </c>
      <c r="D52" s="198">
        <v>247</v>
      </c>
      <c r="E52" s="199">
        <v>401</v>
      </c>
      <c r="F52" s="196">
        <v>346</v>
      </c>
      <c r="G52" s="200">
        <v>301</v>
      </c>
      <c r="H52" s="198">
        <v>636</v>
      </c>
      <c r="I52" s="199">
        <v>565</v>
      </c>
      <c r="J52" s="196">
        <v>171</v>
      </c>
      <c r="K52" s="197">
        <v>57</v>
      </c>
      <c r="L52" s="198">
        <v>357</v>
      </c>
      <c r="M52" s="196">
        <v>196</v>
      </c>
      <c r="N52" s="201">
        <v>494</v>
      </c>
      <c r="O52" s="204">
        <v>352</v>
      </c>
      <c r="P52" s="196">
        <v>258</v>
      </c>
      <c r="Q52" s="197">
        <v>190</v>
      </c>
      <c r="R52" s="198">
        <v>309</v>
      </c>
      <c r="S52" s="199">
        <v>291</v>
      </c>
      <c r="T52" s="196">
        <v>112</v>
      </c>
      <c r="U52" s="200">
        <v>39</v>
      </c>
      <c r="V52" s="198">
        <v>292</v>
      </c>
      <c r="W52" s="205">
        <v>281</v>
      </c>
      <c r="X52" s="196">
        <v>198</v>
      </c>
      <c r="Y52" s="200">
        <v>102</v>
      </c>
      <c r="Z52" s="198">
        <v>389</v>
      </c>
      <c r="AA52" s="196">
        <v>500</v>
      </c>
      <c r="AB52" s="172">
        <f t="shared" si="64"/>
        <v>4148</v>
      </c>
      <c r="AC52" s="173">
        <f t="shared" si="65"/>
        <v>3798</v>
      </c>
      <c r="BI52" s="146" t="s">
        <v>28</v>
      </c>
      <c r="BJ52" s="129">
        <f t="shared" ref="BJ52:CI52" si="103">B52/B64</f>
        <v>4.8776978417266185E-2</v>
      </c>
      <c r="BK52" s="130">
        <f t="shared" si="103"/>
        <v>7.1899917514434974E-2</v>
      </c>
      <c r="BL52" s="131">
        <f t="shared" si="103"/>
        <v>6.5849106904825386E-2</v>
      </c>
      <c r="BM52" s="132">
        <f t="shared" si="103"/>
        <v>8.7823039859833557E-2</v>
      </c>
      <c r="BN52" s="129">
        <f t="shared" si="103"/>
        <v>6.625813864419762E-2</v>
      </c>
      <c r="BO52" s="130">
        <f t="shared" si="103"/>
        <v>5.8594510414638895E-2</v>
      </c>
      <c r="BP52" s="131">
        <f t="shared" si="103"/>
        <v>6.751592356687898E-2</v>
      </c>
      <c r="BQ52" s="132">
        <f t="shared" si="103"/>
        <v>6.546170779747422E-2</v>
      </c>
      <c r="BR52" s="129">
        <f t="shared" si="103"/>
        <v>8.7872559095580685E-2</v>
      </c>
      <c r="BS52" s="130">
        <f t="shared" si="103"/>
        <v>3.8539553752535496E-2</v>
      </c>
      <c r="BT52" s="131">
        <f t="shared" si="103"/>
        <v>8.2600647848218411E-2</v>
      </c>
      <c r="BU52" s="129">
        <f t="shared" si="103"/>
        <v>5.3595843587640142E-2</v>
      </c>
      <c r="BV52" s="133">
        <f t="shared" si="103"/>
        <v>6.5326633165829151E-2</v>
      </c>
      <c r="BW52" s="134">
        <f t="shared" si="103"/>
        <v>4.7477744807121663E-2</v>
      </c>
      <c r="BX52" s="129">
        <f t="shared" si="103"/>
        <v>5.7808648890880575E-2</v>
      </c>
      <c r="BY52" s="130">
        <f t="shared" si="103"/>
        <v>4.7750691128424227E-2</v>
      </c>
      <c r="BZ52" s="131">
        <f t="shared" si="103"/>
        <v>5.8028169014084509E-2</v>
      </c>
      <c r="CA52" s="132">
        <f t="shared" si="103"/>
        <v>5.7070013728181997E-2</v>
      </c>
      <c r="CB52" s="129">
        <f t="shared" si="103"/>
        <v>7.5471698113207544E-2</v>
      </c>
      <c r="CC52" s="130">
        <f t="shared" si="103"/>
        <v>3.5519125683060107E-2</v>
      </c>
      <c r="CD52" s="131">
        <f t="shared" si="103"/>
        <v>5.3323593864134405E-2</v>
      </c>
      <c r="CE52" s="132">
        <f t="shared" si="103"/>
        <v>5.8009909165978528E-2</v>
      </c>
      <c r="CF52" s="129">
        <f t="shared" si="103"/>
        <v>5.0808314087759814E-2</v>
      </c>
      <c r="CG52" s="130">
        <f t="shared" si="103"/>
        <v>3.627311522048364E-2</v>
      </c>
      <c r="CH52" s="131">
        <f t="shared" si="103"/>
        <v>5.9190505173463179E-2</v>
      </c>
      <c r="CI52" s="129">
        <f t="shared" si="103"/>
        <v>5.170630816959669E-2</v>
      </c>
      <c r="CJ52" s="135">
        <f t="shared" ref="CJ52" si="104">AB52/AB64</f>
        <v>6.2479289049555659E-2</v>
      </c>
      <c r="CK52" s="136">
        <f t="shared" ref="CK52" si="105">AC52/AC64</f>
        <v>5.7843435881815411E-2</v>
      </c>
    </row>
    <row r="53" spans="1:89" x14ac:dyDescent="0.15">
      <c r="A53" s="137" t="s">
        <v>29</v>
      </c>
      <c r="B53" s="206">
        <v>440</v>
      </c>
      <c r="C53" s="190">
        <v>490</v>
      </c>
      <c r="D53" s="191">
        <v>286</v>
      </c>
      <c r="E53" s="192">
        <v>252</v>
      </c>
      <c r="F53" s="189">
        <v>396</v>
      </c>
      <c r="G53" s="193">
        <v>273</v>
      </c>
      <c r="H53" s="191">
        <v>625</v>
      </c>
      <c r="I53" s="192">
        <v>461</v>
      </c>
      <c r="J53" s="189">
        <v>151</v>
      </c>
      <c r="K53" s="190">
        <v>35</v>
      </c>
      <c r="L53" s="191">
        <v>268</v>
      </c>
      <c r="M53" s="189">
        <v>146</v>
      </c>
      <c r="N53" s="194">
        <v>364</v>
      </c>
      <c r="O53" s="207">
        <v>343</v>
      </c>
      <c r="P53" s="189">
        <v>236</v>
      </c>
      <c r="Q53" s="190">
        <v>226</v>
      </c>
      <c r="R53" s="191">
        <v>320</v>
      </c>
      <c r="S53" s="192">
        <v>358</v>
      </c>
      <c r="T53" s="189">
        <v>130</v>
      </c>
      <c r="U53" s="193">
        <v>27</v>
      </c>
      <c r="V53" s="191">
        <v>318</v>
      </c>
      <c r="W53" s="208">
        <v>334</v>
      </c>
      <c r="X53" s="189">
        <v>276</v>
      </c>
      <c r="Y53" s="193">
        <v>122</v>
      </c>
      <c r="Z53" s="191">
        <v>365</v>
      </c>
      <c r="AA53" s="189">
        <v>679</v>
      </c>
      <c r="AB53" s="172">
        <f t="shared" si="64"/>
        <v>4175</v>
      </c>
      <c r="AC53" s="173">
        <f t="shared" si="65"/>
        <v>3746</v>
      </c>
      <c r="BI53" s="137" t="s">
        <v>29</v>
      </c>
      <c r="BJ53" s="129">
        <f t="shared" ref="BJ53:CI53" si="106">B53/B64</f>
        <v>6.3309352517985612E-2</v>
      </c>
      <c r="BK53" s="130">
        <f t="shared" si="106"/>
        <v>6.7363211437998352E-2</v>
      </c>
      <c r="BL53" s="131">
        <f t="shared" si="106"/>
        <v>7.6246334310850442E-2</v>
      </c>
      <c r="BM53" s="132">
        <f t="shared" si="106"/>
        <v>5.5190538764783179E-2</v>
      </c>
      <c r="BN53" s="129">
        <f t="shared" si="106"/>
        <v>7.5833014170815782E-2</v>
      </c>
      <c r="BO53" s="130">
        <f t="shared" si="106"/>
        <v>5.3143858283044576E-2</v>
      </c>
      <c r="BP53" s="131">
        <f t="shared" si="106"/>
        <v>6.6348195329087048E-2</v>
      </c>
      <c r="BQ53" s="132">
        <f t="shared" si="106"/>
        <v>5.3412119105549764E-2</v>
      </c>
      <c r="BR53" s="129">
        <f t="shared" si="106"/>
        <v>7.7595066803699903E-2</v>
      </c>
      <c r="BS53" s="130">
        <f t="shared" si="106"/>
        <v>2.3664638269100743E-2</v>
      </c>
      <c r="BT53" s="131">
        <f t="shared" si="106"/>
        <v>6.2008329477093935E-2</v>
      </c>
      <c r="BU53" s="129">
        <f t="shared" si="106"/>
        <v>3.9923434509160513E-2</v>
      </c>
      <c r="BV53" s="133">
        <f t="shared" si="106"/>
        <v>4.813541391166358E-2</v>
      </c>
      <c r="BW53" s="134">
        <f t="shared" si="106"/>
        <v>4.6263825195575939E-2</v>
      </c>
      <c r="BX53" s="129">
        <f t="shared" si="106"/>
        <v>5.2879229218014787E-2</v>
      </c>
      <c r="BY53" s="130">
        <f t="shared" si="106"/>
        <v>5.6798190500125662E-2</v>
      </c>
      <c r="BZ53" s="131">
        <f t="shared" si="106"/>
        <v>6.0093896713615022E-2</v>
      </c>
      <c r="CA53" s="132">
        <f t="shared" si="106"/>
        <v>7.0209845067660329E-2</v>
      </c>
      <c r="CB53" s="129">
        <f t="shared" si="106"/>
        <v>8.7601078167115903E-2</v>
      </c>
      <c r="CC53" s="130">
        <f t="shared" si="106"/>
        <v>2.4590163934426229E-2</v>
      </c>
      <c r="CD53" s="131">
        <f t="shared" si="106"/>
        <v>5.8071585098612127E-2</v>
      </c>
      <c r="CE53" s="132">
        <f t="shared" si="106"/>
        <v>6.8951279933938889E-2</v>
      </c>
      <c r="CF53" s="129">
        <f t="shared" si="106"/>
        <v>7.0823710546574284E-2</v>
      </c>
      <c r="CG53" s="130">
        <f t="shared" si="106"/>
        <v>4.3385490753911807E-2</v>
      </c>
      <c r="CH53" s="131">
        <f t="shared" si="106"/>
        <v>5.5538648813146685E-2</v>
      </c>
      <c r="CI53" s="129">
        <f t="shared" si="106"/>
        <v>7.0217166494312311E-2</v>
      </c>
      <c r="CJ53" s="135">
        <f t="shared" ref="CJ53" si="107">AB53/AB64</f>
        <v>6.2885976803735505E-2</v>
      </c>
      <c r="CK53" s="136">
        <f t="shared" ref="CK53" si="108">AC53/AC64</f>
        <v>5.7051477307340843E-2</v>
      </c>
    </row>
    <row r="54" spans="1:89" x14ac:dyDescent="0.15">
      <c r="A54" s="146" t="s">
        <v>30</v>
      </c>
      <c r="B54" s="203">
        <v>502</v>
      </c>
      <c r="C54" s="197">
        <v>543</v>
      </c>
      <c r="D54" s="198">
        <v>299</v>
      </c>
      <c r="E54" s="199">
        <v>283</v>
      </c>
      <c r="F54" s="196">
        <v>344</v>
      </c>
      <c r="G54" s="200">
        <v>398</v>
      </c>
      <c r="H54" s="198">
        <v>768</v>
      </c>
      <c r="I54" s="199">
        <v>660</v>
      </c>
      <c r="J54" s="196">
        <v>179</v>
      </c>
      <c r="K54" s="197">
        <v>34</v>
      </c>
      <c r="L54" s="198">
        <v>347</v>
      </c>
      <c r="M54" s="196">
        <v>145</v>
      </c>
      <c r="N54" s="201">
        <v>431</v>
      </c>
      <c r="O54" s="204">
        <v>475</v>
      </c>
      <c r="P54" s="196">
        <v>315</v>
      </c>
      <c r="Q54" s="197">
        <v>241</v>
      </c>
      <c r="R54" s="198">
        <v>333</v>
      </c>
      <c r="S54" s="199">
        <v>404</v>
      </c>
      <c r="T54" s="196">
        <v>118</v>
      </c>
      <c r="U54" s="200">
        <v>27</v>
      </c>
      <c r="V54" s="198">
        <v>444</v>
      </c>
      <c r="W54" s="205">
        <v>303</v>
      </c>
      <c r="X54" s="196">
        <v>302</v>
      </c>
      <c r="Y54" s="200">
        <v>190</v>
      </c>
      <c r="Z54" s="198">
        <v>401</v>
      </c>
      <c r="AA54" s="196">
        <v>807</v>
      </c>
      <c r="AB54" s="172">
        <f t="shared" si="64"/>
        <v>4783</v>
      </c>
      <c r="AC54" s="173">
        <f t="shared" si="65"/>
        <v>4510</v>
      </c>
      <c r="BI54" s="146" t="s">
        <v>30</v>
      </c>
      <c r="BJ54" s="129">
        <f t="shared" ref="BJ54:CI54" si="109">B54/B64</f>
        <v>7.2230215827338129E-2</v>
      </c>
      <c r="BK54" s="130">
        <f t="shared" si="109"/>
        <v>7.4649436348638992E-2</v>
      </c>
      <c r="BL54" s="131">
        <f t="shared" si="109"/>
        <v>7.9712076779525465E-2</v>
      </c>
      <c r="BM54" s="132">
        <f t="shared" si="109"/>
        <v>6.1979851073149364E-2</v>
      </c>
      <c r="BN54" s="129">
        <f t="shared" si="109"/>
        <v>6.5875143623132904E-2</v>
      </c>
      <c r="BO54" s="130">
        <f t="shared" si="109"/>
        <v>7.7477126727662063E-2</v>
      </c>
      <c r="BP54" s="131">
        <f t="shared" si="109"/>
        <v>8.1528662420382161E-2</v>
      </c>
      <c r="BQ54" s="132">
        <f t="shared" si="109"/>
        <v>7.6468543621828297E-2</v>
      </c>
      <c r="BR54" s="129">
        <f t="shared" si="109"/>
        <v>9.198355601233299E-2</v>
      </c>
      <c r="BS54" s="130">
        <f t="shared" si="109"/>
        <v>2.2988505747126436E-2</v>
      </c>
      <c r="BT54" s="131">
        <f t="shared" si="109"/>
        <v>8.0286904211013421E-2</v>
      </c>
      <c r="BU54" s="129">
        <f t="shared" si="109"/>
        <v>3.9649986327590925E-2</v>
      </c>
      <c r="BV54" s="133">
        <f t="shared" si="109"/>
        <v>5.6995503834964295E-2</v>
      </c>
      <c r="BW54" s="134">
        <f t="shared" si="109"/>
        <v>6.4067979498246566E-2</v>
      </c>
      <c r="BX54" s="129">
        <f t="shared" si="109"/>
        <v>7.0580327134214652E-2</v>
      </c>
      <c r="BY54" s="130">
        <f t="shared" si="109"/>
        <v>6.0567981905001254E-2</v>
      </c>
      <c r="BZ54" s="131">
        <f t="shared" si="109"/>
        <v>6.2535211267605639E-2</v>
      </c>
      <c r="CA54" s="132">
        <f t="shared" si="109"/>
        <v>7.923122180819768E-2</v>
      </c>
      <c r="CB54" s="129">
        <f t="shared" si="109"/>
        <v>7.9514824797843664E-2</v>
      </c>
      <c r="CC54" s="130">
        <f t="shared" si="109"/>
        <v>2.4590163934426229E-2</v>
      </c>
      <c r="CD54" s="131">
        <f t="shared" si="109"/>
        <v>8.1081081081081086E-2</v>
      </c>
      <c r="CE54" s="132">
        <f t="shared" si="109"/>
        <v>6.2551610239471506E-2</v>
      </c>
      <c r="CF54" s="129">
        <f t="shared" si="109"/>
        <v>7.7495509366179119E-2</v>
      </c>
      <c r="CG54" s="130">
        <f t="shared" si="109"/>
        <v>6.7567567567567571E-2</v>
      </c>
      <c r="CH54" s="131">
        <f t="shared" si="109"/>
        <v>6.1016433353621426E-2</v>
      </c>
      <c r="CI54" s="129">
        <f t="shared" si="109"/>
        <v>8.3453981385729056E-2</v>
      </c>
      <c r="CJ54" s="135">
        <f t="shared" ref="CJ54" si="110">AB54/AB64</f>
        <v>7.2043982527489087E-2</v>
      </c>
      <c r="CK54" s="136">
        <f t="shared" ref="CK54" si="111">AC54/AC64</f>
        <v>6.8687176363082553E-2</v>
      </c>
    </row>
    <row r="55" spans="1:89" x14ac:dyDescent="0.15">
      <c r="A55" s="137" t="s">
        <v>31</v>
      </c>
      <c r="B55" s="206">
        <v>562</v>
      </c>
      <c r="C55" s="190">
        <v>644</v>
      </c>
      <c r="D55" s="191">
        <v>229</v>
      </c>
      <c r="E55" s="192">
        <v>342</v>
      </c>
      <c r="F55" s="189">
        <v>373</v>
      </c>
      <c r="G55" s="193">
        <v>577</v>
      </c>
      <c r="H55" s="191">
        <v>807</v>
      </c>
      <c r="I55" s="192">
        <v>758</v>
      </c>
      <c r="J55" s="189">
        <v>147</v>
      </c>
      <c r="K55" s="190">
        <v>45</v>
      </c>
      <c r="L55" s="191">
        <v>242</v>
      </c>
      <c r="M55" s="189">
        <v>154</v>
      </c>
      <c r="N55" s="194">
        <v>488</v>
      </c>
      <c r="O55" s="207">
        <v>447</v>
      </c>
      <c r="P55" s="189">
        <v>357</v>
      </c>
      <c r="Q55" s="190">
        <v>306</v>
      </c>
      <c r="R55" s="191">
        <v>334</v>
      </c>
      <c r="S55" s="192">
        <v>478</v>
      </c>
      <c r="T55" s="189">
        <v>178</v>
      </c>
      <c r="U55" s="193">
        <v>14</v>
      </c>
      <c r="V55" s="191">
        <v>549</v>
      </c>
      <c r="W55" s="208">
        <v>299</v>
      </c>
      <c r="X55" s="189">
        <v>460</v>
      </c>
      <c r="Y55" s="193">
        <v>234</v>
      </c>
      <c r="Z55" s="191">
        <v>411</v>
      </c>
      <c r="AA55" s="189">
        <v>916</v>
      </c>
      <c r="AB55" s="172">
        <f t="shared" si="64"/>
        <v>5137</v>
      </c>
      <c r="AC55" s="173">
        <f t="shared" si="65"/>
        <v>5214</v>
      </c>
      <c r="BI55" s="137" t="s">
        <v>31</v>
      </c>
      <c r="BJ55" s="129">
        <f t="shared" ref="BJ55:CI55" si="112">B55/B64</f>
        <v>8.0863309352517981E-2</v>
      </c>
      <c r="BK55" s="130">
        <f t="shared" si="112"/>
        <v>8.8534506461369261E-2</v>
      </c>
      <c r="BL55" s="131">
        <f t="shared" si="112"/>
        <v>6.1050386563583046E-2</v>
      </c>
      <c r="BM55" s="132">
        <f t="shared" si="112"/>
        <v>7.4901445466491454E-2</v>
      </c>
      <c r="BN55" s="129">
        <f t="shared" si="112"/>
        <v>7.1428571428571425E-2</v>
      </c>
      <c r="BO55" s="130">
        <f t="shared" si="112"/>
        <v>0.11232236714035429</v>
      </c>
      <c r="BP55" s="131">
        <f t="shared" si="112"/>
        <v>8.5668789808917192E-2</v>
      </c>
      <c r="BQ55" s="132">
        <f t="shared" si="112"/>
        <v>8.7822963735372489E-2</v>
      </c>
      <c r="BR55" s="129">
        <f t="shared" si="112"/>
        <v>7.5539568345323743E-2</v>
      </c>
      <c r="BS55" s="130">
        <f t="shared" si="112"/>
        <v>3.0425963488843813E-2</v>
      </c>
      <c r="BT55" s="131">
        <f t="shared" si="112"/>
        <v>5.5992596020360941E-2</v>
      </c>
      <c r="BU55" s="129">
        <f t="shared" si="112"/>
        <v>4.2111019961717254E-2</v>
      </c>
      <c r="BV55" s="133">
        <f t="shared" si="112"/>
        <v>6.4533192277175355E-2</v>
      </c>
      <c r="BW55" s="134">
        <f t="shared" si="112"/>
        <v>6.0291340706770974E-2</v>
      </c>
      <c r="BX55" s="129">
        <f t="shared" si="112"/>
        <v>7.9991037418776612E-2</v>
      </c>
      <c r="BY55" s="130">
        <f t="shared" si="112"/>
        <v>7.6903744659462175E-2</v>
      </c>
      <c r="BZ55" s="131">
        <f t="shared" si="112"/>
        <v>6.2723004694835674E-2</v>
      </c>
      <c r="CA55" s="132">
        <f t="shared" si="112"/>
        <v>9.374387134732301E-2</v>
      </c>
      <c r="CB55" s="129">
        <f t="shared" si="112"/>
        <v>0.11994609164420485</v>
      </c>
      <c r="CC55" s="130">
        <f t="shared" si="112"/>
        <v>1.2750455373406194E-2</v>
      </c>
      <c r="CD55" s="131">
        <f t="shared" si="112"/>
        <v>0.10025566106647188</v>
      </c>
      <c r="CE55" s="132">
        <f t="shared" si="112"/>
        <v>6.1725846407927332E-2</v>
      </c>
      <c r="CF55" s="129">
        <f t="shared" si="112"/>
        <v>0.11803951757762381</v>
      </c>
      <c r="CG55" s="130">
        <f t="shared" si="112"/>
        <v>8.321479374110953E-2</v>
      </c>
      <c r="CH55" s="131">
        <f t="shared" si="112"/>
        <v>6.2538040170419959E-2</v>
      </c>
      <c r="CI55" s="129">
        <f t="shared" si="112"/>
        <v>9.4725956566701144E-2</v>
      </c>
      <c r="CJ55" s="135">
        <f t="shared" ref="CJ55" si="113">AB55/AB64</f>
        <v>7.7376110860069292E-2</v>
      </c>
      <c r="CK55" s="136">
        <f t="shared" ref="CK55" si="114">AC55/AC64</f>
        <v>7.9409077063661279E-2</v>
      </c>
    </row>
    <row r="56" spans="1:89" x14ac:dyDescent="0.15">
      <c r="A56" s="146" t="s">
        <v>32</v>
      </c>
      <c r="B56" s="203">
        <v>591</v>
      </c>
      <c r="C56" s="197">
        <v>561</v>
      </c>
      <c r="D56" s="198">
        <v>180</v>
      </c>
      <c r="E56" s="199">
        <v>299</v>
      </c>
      <c r="F56" s="196">
        <v>243</v>
      </c>
      <c r="G56" s="200">
        <v>598</v>
      </c>
      <c r="H56" s="198">
        <v>600</v>
      </c>
      <c r="I56" s="199">
        <v>668</v>
      </c>
      <c r="J56" s="196">
        <v>171</v>
      </c>
      <c r="K56" s="197">
        <v>49</v>
      </c>
      <c r="L56" s="198">
        <v>361</v>
      </c>
      <c r="M56" s="196">
        <v>134</v>
      </c>
      <c r="N56" s="201">
        <v>578</v>
      </c>
      <c r="O56" s="204">
        <v>546</v>
      </c>
      <c r="P56" s="196">
        <v>286</v>
      </c>
      <c r="Q56" s="197">
        <v>331</v>
      </c>
      <c r="R56" s="198">
        <v>371</v>
      </c>
      <c r="S56" s="199">
        <v>390</v>
      </c>
      <c r="T56" s="196">
        <v>155</v>
      </c>
      <c r="U56" s="200">
        <v>30</v>
      </c>
      <c r="V56" s="198">
        <v>624</v>
      </c>
      <c r="W56" s="205">
        <v>261</v>
      </c>
      <c r="X56" s="196">
        <v>200</v>
      </c>
      <c r="Y56" s="200">
        <v>197</v>
      </c>
      <c r="Z56" s="198">
        <v>338</v>
      </c>
      <c r="AA56" s="196">
        <v>938</v>
      </c>
      <c r="AB56" s="172">
        <f t="shared" si="64"/>
        <v>4698</v>
      </c>
      <c r="AC56" s="173">
        <f t="shared" si="65"/>
        <v>5002</v>
      </c>
      <c r="BI56" s="146" t="s">
        <v>32</v>
      </c>
      <c r="BJ56" s="129">
        <f t="shared" ref="BJ56:CI56" si="115">B56/B64</f>
        <v>8.5035971223021589E-2</v>
      </c>
      <c r="BK56" s="130">
        <f t="shared" si="115"/>
        <v>7.7124003299422594E-2</v>
      </c>
      <c r="BL56" s="131">
        <f t="shared" si="115"/>
        <v>4.7987203412423352E-2</v>
      </c>
      <c r="BM56" s="132">
        <f t="shared" si="115"/>
        <v>6.548401226456417E-2</v>
      </c>
      <c r="BN56" s="129">
        <f t="shared" si="115"/>
        <v>4.6533895059364228E-2</v>
      </c>
      <c r="BO56" s="130">
        <f t="shared" si="115"/>
        <v>0.11641035623905002</v>
      </c>
      <c r="BP56" s="131">
        <f t="shared" si="115"/>
        <v>6.3694267515923567E-2</v>
      </c>
      <c r="BQ56" s="132">
        <f t="shared" si="115"/>
        <v>7.739543505966863E-2</v>
      </c>
      <c r="BR56" s="129">
        <f t="shared" si="115"/>
        <v>8.7872559095580685E-2</v>
      </c>
      <c r="BS56" s="130">
        <f t="shared" si="115"/>
        <v>3.3130493576741041E-2</v>
      </c>
      <c r="BT56" s="131">
        <f t="shared" si="115"/>
        <v>8.3526145303100416E-2</v>
      </c>
      <c r="BU56" s="129">
        <f t="shared" si="115"/>
        <v>3.6642056330325405E-2</v>
      </c>
      <c r="BV56" s="133">
        <f t="shared" si="115"/>
        <v>7.6434805606982278E-2</v>
      </c>
      <c r="BW56" s="134">
        <f t="shared" si="115"/>
        <v>7.3644456433773944E-2</v>
      </c>
      <c r="BX56" s="129">
        <f t="shared" si="115"/>
        <v>6.4082455747255213E-2</v>
      </c>
      <c r="BY56" s="130">
        <f t="shared" si="115"/>
        <v>8.3186730334254833E-2</v>
      </c>
      <c r="BZ56" s="131">
        <f t="shared" si="115"/>
        <v>6.9671361502347415E-2</v>
      </c>
      <c r="CA56" s="132">
        <f t="shared" si="115"/>
        <v>7.6485585408903711E-2</v>
      </c>
      <c r="CB56" s="129">
        <f t="shared" si="115"/>
        <v>0.10444743935309973</v>
      </c>
      <c r="CC56" s="130">
        <f t="shared" si="115"/>
        <v>2.7322404371584699E-2</v>
      </c>
      <c r="CD56" s="131">
        <f t="shared" si="115"/>
        <v>0.1139517896274653</v>
      </c>
      <c r="CE56" s="132">
        <f t="shared" si="115"/>
        <v>5.3881090008257637E-2</v>
      </c>
      <c r="CF56" s="129">
        <f t="shared" si="115"/>
        <v>5.1321529381575574E-2</v>
      </c>
      <c r="CG56" s="130">
        <f t="shared" si="115"/>
        <v>7.0056899004267426E-2</v>
      </c>
      <c r="CH56" s="131">
        <f t="shared" si="115"/>
        <v>5.1430310407790628E-2</v>
      </c>
      <c r="CI56" s="129">
        <f t="shared" si="115"/>
        <v>9.7001034126163385E-2</v>
      </c>
      <c r="CJ56" s="135">
        <f t="shared" ref="CJ56" si="116">AB56/AB64</f>
        <v>7.0763669227293269E-2</v>
      </c>
      <c r="CK56" s="136">
        <f t="shared" ref="CK56" si="117">AC56/AC64</f>
        <v>7.6180322875418829E-2</v>
      </c>
    </row>
    <row r="57" spans="1:89" x14ac:dyDescent="0.15">
      <c r="A57" s="137" t="s">
        <v>33</v>
      </c>
      <c r="B57" s="206">
        <v>307</v>
      </c>
      <c r="C57" s="190">
        <v>497</v>
      </c>
      <c r="D57" s="191">
        <v>84</v>
      </c>
      <c r="E57" s="192">
        <v>342</v>
      </c>
      <c r="F57" s="189">
        <v>168</v>
      </c>
      <c r="G57" s="193">
        <v>478</v>
      </c>
      <c r="H57" s="191">
        <v>591</v>
      </c>
      <c r="I57" s="192">
        <v>599</v>
      </c>
      <c r="J57" s="189">
        <v>98</v>
      </c>
      <c r="K57" s="190">
        <v>36</v>
      </c>
      <c r="L57" s="191">
        <v>245</v>
      </c>
      <c r="M57" s="189">
        <v>143</v>
      </c>
      <c r="N57" s="194">
        <v>507</v>
      </c>
      <c r="O57" s="207">
        <v>373</v>
      </c>
      <c r="P57" s="189">
        <v>223</v>
      </c>
      <c r="Q57" s="190">
        <v>296</v>
      </c>
      <c r="R57" s="191">
        <v>257</v>
      </c>
      <c r="S57" s="192">
        <v>404</v>
      </c>
      <c r="T57" s="189">
        <v>58</v>
      </c>
      <c r="U57" s="193">
        <v>28</v>
      </c>
      <c r="V57" s="191">
        <v>439</v>
      </c>
      <c r="W57" s="208">
        <v>196</v>
      </c>
      <c r="X57" s="189">
        <v>243</v>
      </c>
      <c r="Y57" s="193">
        <v>163</v>
      </c>
      <c r="Z57" s="191">
        <v>262</v>
      </c>
      <c r="AA57" s="189">
        <v>768</v>
      </c>
      <c r="AB57" s="172">
        <f t="shared" si="64"/>
        <v>3482</v>
      </c>
      <c r="AC57" s="173">
        <f t="shared" si="65"/>
        <v>4323</v>
      </c>
      <c r="BI57" s="137" t="s">
        <v>33</v>
      </c>
      <c r="BJ57" s="129">
        <f t="shared" ref="BJ57:CI57" si="118">B57/B64</f>
        <v>4.4172661870503595E-2</v>
      </c>
      <c r="BK57" s="130">
        <f t="shared" si="118"/>
        <v>6.8325543029969751E-2</v>
      </c>
      <c r="BL57" s="131">
        <f t="shared" si="118"/>
        <v>2.2394028259130897E-2</v>
      </c>
      <c r="BM57" s="132">
        <f t="shared" si="118"/>
        <v>7.4901445466491454E-2</v>
      </c>
      <c r="BN57" s="129">
        <f t="shared" si="118"/>
        <v>3.2171581769436998E-2</v>
      </c>
      <c r="BO57" s="130">
        <f t="shared" si="118"/>
        <v>9.3050418532217252E-2</v>
      </c>
      <c r="BP57" s="131">
        <f t="shared" si="118"/>
        <v>6.2738853503184713E-2</v>
      </c>
      <c r="BQ57" s="132">
        <f t="shared" si="118"/>
        <v>6.9400996408295682E-2</v>
      </c>
      <c r="BR57" s="129">
        <f t="shared" si="118"/>
        <v>5.0359712230215826E-2</v>
      </c>
      <c r="BS57" s="130">
        <f t="shared" si="118"/>
        <v>2.434077079107505E-2</v>
      </c>
      <c r="BT57" s="131">
        <f t="shared" si="118"/>
        <v>5.6686719111522441E-2</v>
      </c>
      <c r="BU57" s="129">
        <f t="shared" si="118"/>
        <v>3.9103089964451734E-2</v>
      </c>
      <c r="BV57" s="133">
        <f t="shared" si="118"/>
        <v>6.7045755091245704E-2</v>
      </c>
      <c r="BW57" s="134">
        <f t="shared" si="118"/>
        <v>5.0310223900728354E-2</v>
      </c>
      <c r="BX57" s="129">
        <f t="shared" si="118"/>
        <v>4.9966390320412279E-2</v>
      </c>
      <c r="BY57" s="130">
        <f t="shared" si="118"/>
        <v>7.4390550389545118E-2</v>
      </c>
      <c r="BZ57" s="131">
        <f t="shared" si="118"/>
        <v>4.8262910798122068E-2</v>
      </c>
      <c r="CA57" s="132">
        <f t="shared" si="118"/>
        <v>7.923122180819768E-2</v>
      </c>
      <c r="CB57" s="129">
        <f t="shared" si="118"/>
        <v>3.9083557951482481E-2</v>
      </c>
      <c r="CC57" s="130">
        <f t="shared" si="118"/>
        <v>2.5500910746812388E-2</v>
      </c>
      <c r="CD57" s="131">
        <f t="shared" si="118"/>
        <v>8.0168005843681514E-2</v>
      </c>
      <c r="CE57" s="132">
        <f t="shared" si="118"/>
        <v>4.046242774566474E-2</v>
      </c>
      <c r="CF57" s="129">
        <f t="shared" si="118"/>
        <v>6.2355658198614321E-2</v>
      </c>
      <c r="CG57" s="130">
        <f t="shared" si="118"/>
        <v>5.7965860597439543E-2</v>
      </c>
      <c r="CH57" s="131">
        <f t="shared" si="118"/>
        <v>3.9866098600121726E-2</v>
      </c>
      <c r="CI57" s="129">
        <f t="shared" si="118"/>
        <v>7.9420889348500515E-2</v>
      </c>
      <c r="CJ57" s="135">
        <f t="shared" ref="CJ57" si="119">AB57/AB64</f>
        <v>5.2447657779786112E-2</v>
      </c>
      <c r="CK57" s="136">
        <f t="shared" ref="CK57" si="120">AC57/AC64</f>
        <v>6.5839171489491324E-2</v>
      </c>
    </row>
    <row r="58" spans="1:89" x14ac:dyDescent="0.15">
      <c r="A58" s="146" t="s">
        <v>34</v>
      </c>
      <c r="B58" s="203">
        <v>17</v>
      </c>
      <c r="C58" s="197">
        <v>477</v>
      </c>
      <c r="D58" s="198">
        <v>25</v>
      </c>
      <c r="E58" s="199">
        <v>320</v>
      </c>
      <c r="F58" s="196">
        <v>34</v>
      </c>
      <c r="G58" s="200">
        <v>441</v>
      </c>
      <c r="H58" s="198">
        <v>110</v>
      </c>
      <c r="I58" s="199">
        <v>444</v>
      </c>
      <c r="J58" s="196">
        <v>30</v>
      </c>
      <c r="K58" s="197">
        <v>45</v>
      </c>
      <c r="L58" s="198">
        <v>275</v>
      </c>
      <c r="M58" s="196">
        <v>81</v>
      </c>
      <c r="N58" s="201">
        <v>221</v>
      </c>
      <c r="O58" s="204">
        <v>259</v>
      </c>
      <c r="P58" s="196">
        <v>72</v>
      </c>
      <c r="Q58" s="197">
        <v>190</v>
      </c>
      <c r="R58" s="198">
        <v>80</v>
      </c>
      <c r="S58" s="199">
        <v>202</v>
      </c>
      <c r="T58" s="196">
        <v>25</v>
      </c>
      <c r="U58" s="200">
        <v>28</v>
      </c>
      <c r="V58" s="198">
        <v>141</v>
      </c>
      <c r="W58" s="205">
        <v>87</v>
      </c>
      <c r="X58" s="196">
        <v>60</v>
      </c>
      <c r="Y58" s="200">
        <v>123</v>
      </c>
      <c r="Z58" s="198">
        <v>175</v>
      </c>
      <c r="AA58" s="196">
        <v>303</v>
      </c>
      <c r="AB58" s="172">
        <f t="shared" si="64"/>
        <v>1265</v>
      </c>
      <c r="AC58" s="173">
        <f t="shared" si="65"/>
        <v>3000</v>
      </c>
      <c r="BI58" s="146" t="s">
        <v>34</v>
      </c>
      <c r="BJ58" s="129">
        <f t="shared" ref="BJ58:CI58" si="121">B58/B64</f>
        <v>2.4460431654676259E-3</v>
      </c>
      <c r="BK58" s="130">
        <f t="shared" si="121"/>
        <v>6.5576024195765747E-2</v>
      </c>
      <c r="BL58" s="131">
        <f t="shared" si="121"/>
        <v>6.664889362836577E-3</v>
      </c>
      <c r="BM58" s="132">
        <f t="shared" si="121"/>
        <v>7.0083223828296098E-2</v>
      </c>
      <c r="BN58" s="129">
        <f t="shared" si="121"/>
        <v>6.5109153581003444E-3</v>
      </c>
      <c r="BO58" s="130">
        <f t="shared" si="121"/>
        <v>8.5847771072610476E-2</v>
      </c>
      <c r="BP58" s="131">
        <f t="shared" si="121"/>
        <v>1.167728237791932E-2</v>
      </c>
      <c r="BQ58" s="132">
        <f t="shared" si="121"/>
        <v>5.1442474800139033E-2</v>
      </c>
      <c r="BR58" s="129">
        <f t="shared" si="121"/>
        <v>1.5416238437821172E-2</v>
      </c>
      <c r="BS58" s="130">
        <f t="shared" si="121"/>
        <v>3.0425963488843813E-2</v>
      </c>
      <c r="BT58" s="131">
        <f t="shared" si="121"/>
        <v>6.3627950023137439E-2</v>
      </c>
      <c r="BU58" s="129">
        <f t="shared" si="121"/>
        <v>2.2149302707136997E-2</v>
      </c>
      <c r="BV58" s="133">
        <f t="shared" si="121"/>
        <v>2.9225072732081459E-2</v>
      </c>
      <c r="BW58" s="134">
        <f t="shared" si="121"/>
        <v>3.4933908821149176E-2</v>
      </c>
      <c r="BX58" s="129">
        <f t="shared" si="121"/>
        <v>1.6132646202106207E-2</v>
      </c>
      <c r="BY58" s="130">
        <f t="shared" si="121"/>
        <v>4.7750691128424227E-2</v>
      </c>
      <c r="BZ58" s="131">
        <f t="shared" si="121"/>
        <v>1.5023474178403756E-2</v>
      </c>
      <c r="CA58" s="132">
        <f t="shared" si="121"/>
        <v>3.961561090409884E-2</v>
      </c>
      <c r="CB58" s="129">
        <f t="shared" si="121"/>
        <v>1.6846361185983826E-2</v>
      </c>
      <c r="CC58" s="130">
        <f t="shared" si="121"/>
        <v>2.5500910746812388E-2</v>
      </c>
      <c r="CD58" s="131">
        <f t="shared" si="121"/>
        <v>2.5748721694667642E-2</v>
      </c>
      <c r="CE58" s="132">
        <f t="shared" si="121"/>
        <v>1.7960363336085878E-2</v>
      </c>
      <c r="CF58" s="129">
        <f t="shared" si="121"/>
        <v>1.5396458814472672E-2</v>
      </c>
      <c r="CG58" s="130">
        <f t="shared" si="121"/>
        <v>4.3741109530583216E-2</v>
      </c>
      <c r="CH58" s="131">
        <f t="shared" si="121"/>
        <v>2.6628119293974437E-2</v>
      </c>
      <c r="CI58" s="129">
        <f t="shared" si="121"/>
        <v>3.1334022750775598E-2</v>
      </c>
      <c r="CJ58" s="135">
        <f t="shared" ref="CJ58" si="122">AB58/AB64</f>
        <v>1.9054074408796504E-2</v>
      </c>
      <c r="CK58" s="136">
        <f t="shared" ref="CK58" si="123">AC58/AC64</f>
        <v>4.5689917758148034E-2</v>
      </c>
    </row>
    <row r="59" spans="1:89" x14ac:dyDescent="0.15">
      <c r="A59" s="137" t="s">
        <v>35</v>
      </c>
      <c r="B59" s="206">
        <v>0</v>
      </c>
      <c r="C59" s="190">
        <v>151</v>
      </c>
      <c r="D59" s="191">
        <v>2</v>
      </c>
      <c r="E59" s="192">
        <v>117</v>
      </c>
      <c r="F59" s="189">
        <v>3</v>
      </c>
      <c r="G59" s="193">
        <v>146</v>
      </c>
      <c r="H59" s="191">
        <v>12</v>
      </c>
      <c r="I59" s="192">
        <v>79</v>
      </c>
      <c r="J59" s="189">
        <v>3</v>
      </c>
      <c r="K59" s="190">
        <v>7</v>
      </c>
      <c r="L59" s="191">
        <v>21</v>
      </c>
      <c r="M59" s="189">
        <v>4</v>
      </c>
      <c r="N59" s="194">
        <v>16</v>
      </c>
      <c r="O59" s="207">
        <v>24</v>
      </c>
      <c r="P59" s="189">
        <v>12</v>
      </c>
      <c r="Q59" s="190">
        <v>20</v>
      </c>
      <c r="R59" s="191">
        <v>11</v>
      </c>
      <c r="S59" s="192">
        <v>18</v>
      </c>
      <c r="T59" s="189">
        <v>1</v>
      </c>
      <c r="U59" s="193">
        <v>3</v>
      </c>
      <c r="V59" s="191">
        <v>4</v>
      </c>
      <c r="W59" s="208">
        <v>3</v>
      </c>
      <c r="X59" s="189">
        <v>8</v>
      </c>
      <c r="Y59" s="193">
        <v>13</v>
      </c>
      <c r="Z59" s="191">
        <v>8</v>
      </c>
      <c r="AA59" s="189">
        <v>82</v>
      </c>
      <c r="AB59" s="172">
        <f t="shared" si="64"/>
        <v>101</v>
      </c>
      <c r="AC59" s="173">
        <f t="shared" si="65"/>
        <v>667</v>
      </c>
      <c r="BI59" s="137" t="s">
        <v>35</v>
      </c>
      <c r="BJ59" s="129">
        <f t="shared" ref="BJ59:CI59" si="124">B59/B64</f>
        <v>0</v>
      </c>
      <c r="BK59" s="130">
        <f t="shared" si="124"/>
        <v>2.0758867198240306E-2</v>
      </c>
      <c r="BL59" s="131">
        <f t="shared" si="124"/>
        <v>5.3319114902692613E-4</v>
      </c>
      <c r="BM59" s="132">
        <f t="shared" si="124"/>
        <v>2.5624178712220762E-2</v>
      </c>
      <c r="BN59" s="129">
        <f t="shared" si="124"/>
        <v>5.7449253159708928E-4</v>
      </c>
      <c r="BO59" s="130">
        <f t="shared" si="124"/>
        <v>2.8421257543313219E-2</v>
      </c>
      <c r="BP59" s="131">
        <f t="shared" si="124"/>
        <v>1.2738853503184713E-3</v>
      </c>
      <c r="BQ59" s="132">
        <f t="shared" si="124"/>
        <v>9.1530529486733864E-3</v>
      </c>
      <c r="BR59" s="129">
        <f t="shared" si="124"/>
        <v>1.5416238437821171E-3</v>
      </c>
      <c r="BS59" s="130">
        <f t="shared" si="124"/>
        <v>4.7329276538201487E-3</v>
      </c>
      <c r="BT59" s="131">
        <f t="shared" si="124"/>
        <v>4.8588616381304954E-3</v>
      </c>
      <c r="BU59" s="129">
        <f t="shared" si="124"/>
        <v>1.0937927262783702E-3</v>
      </c>
      <c r="BV59" s="133">
        <f t="shared" si="124"/>
        <v>2.1158423697434543E-3</v>
      </c>
      <c r="BW59" s="134">
        <f t="shared" si="124"/>
        <v>3.2371189641219314E-3</v>
      </c>
      <c r="BX59" s="129">
        <f t="shared" si="124"/>
        <v>2.6887743670177011E-3</v>
      </c>
      <c r="BY59" s="130">
        <f t="shared" si="124"/>
        <v>5.0263885398341293E-3</v>
      </c>
      <c r="BZ59" s="131">
        <f t="shared" si="124"/>
        <v>2.0657276995305163E-3</v>
      </c>
      <c r="CA59" s="132">
        <f t="shared" si="124"/>
        <v>3.5301039419494019E-3</v>
      </c>
      <c r="CB59" s="129">
        <f t="shared" si="124"/>
        <v>6.7385444743935314E-4</v>
      </c>
      <c r="CC59" s="130">
        <f t="shared" si="124"/>
        <v>2.7322404371584699E-3</v>
      </c>
      <c r="CD59" s="131">
        <f t="shared" si="124"/>
        <v>7.3046018991964939E-4</v>
      </c>
      <c r="CE59" s="132">
        <f t="shared" si="124"/>
        <v>6.1932287365813374E-4</v>
      </c>
      <c r="CF59" s="129">
        <f t="shared" si="124"/>
        <v>2.0528611752630229E-3</v>
      </c>
      <c r="CG59" s="130">
        <f t="shared" si="124"/>
        <v>4.6230440967283074E-3</v>
      </c>
      <c r="CH59" s="131">
        <f t="shared" si="124"/>
        <v>1.2172854534388314E-3</v>
      </c>
      <c r="CI59" s="129">
        <f t="shared" si="124"/>
        <v>8.4798345398138571E-3</v>
      </c>
      <c r="CJ59" s="135">
        <f t="shared" ref="CJ59" si="125">AB59/AB64</f>
        <v>1.5213134508209067E-3</v>
      </c>
      <c r="CK59" s="136">
        <f t="shared" ref="CK59" si="126">AC59/AC64</f>
        <v>1.0158391714894913E-2</v>
      </c>
    </row>
    <row r="60" spans="1:89" x14ac:dyDescent="0.15">
      <c r="A60" s="146" t="s">
        <v>36</v>
      </c>
      <c r="B60" s="203">
        <v>0</v>
      </c>
      <c r="C60" s="197">
        <v>8</v>
      </c>
      <c r="D60" s="198">
        <v>0</v>
      </c>
      <c r="E60" s="199">
        <v>5</v>
      </c>
      <c r="F60" s="196">
        <v>0</v>
      </c>
      <c r="G60" s="200">
        <v>2</v>
      </c>
      <c r="H60" s="198">
        <v>0</v>
      </c>
      <c r="I60" s="199">
        <v>1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16</v>
      </c>
      <c r="BI60" s="146" t="s">
        <v>36</v>
      </c>
      <c r="BJ60" s="129">
        <f t="shared" ref="BJ60:CI60" si="127">B60/B64</f>
        <v>0</v>
      </c>
      <c r="BK60" s="130">
        <f t="shared" si="127"/>
        <v>1.0998075336816058E-3</v>
      </c>
      <c r="BL60" s="131">
        <f t="shared" si="127"/>
        <v>0</v>
      </c>
      <c r="BM60" s="132">
        <f t="shared" si="127"/>
        <v>1.0950503723171265E-3</v>
      </c>
      <c r="BN60" s="129">
        <f t="shared" si="127"/>
        <v>0</v>
      </c>
      <c r="BO60" s="130">
        <f t="shared" si="127"/>
        <v>3.8933229511387972E-4</v>
      </c>
      <c r="BP60" s="131">
        <f t="shared" si="127"/>
        <v>0</v>
      </c>
      <c r="BQ60" s="132">
        <f t="shared" si="127"/>
        <v>1.1586142973004287E-4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2.4367956137678952E-4</v>
      </c>
    </row>
    <row r="61" spans="1:89" x14ac:dyDescent="0.15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15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 x14ac:dyDescent="0.2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 x14ac:dyDescent="0.2">
      <c r="A64" s="269" t="s">
        <v>13</v>
      </c>
      <c r="B64" s="20">
        <f t="shared" ref="B64:AA64" si="187">SUM(B41:B63)</f>
        <v>6950</v>
      </c>
      <c r="C64" s="21">
        <f t="shared" si="187"/>
        <v>7274</v>
      </c>
      <c r="D64" s="20">
        <f t="shared" si="187"/>
        <v>3751</v>
      </c>
      <c r="E64" s="21">
        <f t="shared" si="187"/>
        <v>4566</v>
      </c>
      <c r="F64" s="20">
        <f t="shared" si="187"/>
        <v>5222</v>
      </c>
      <c r="G64" s="21">
        <f t="shared" si="187"/>
        <v>5137</v>
      </c>
      <c r="H64" s="20">
        <f t="shared" si="187"/>
        <v>9420</v>
      </c>
      <c r="I64" s="21">
        <f t="shared" si="187"/>
        <v>8631</v>
      </c>
      <c r="J64" s="20">
        <f t="shared" si="187"/>
        <v>1946</v>
      </c>
      <c r="K64" s="21">
        <f t="shared" si="187"/>
        <v>1479</v>
      </c>
      <c r="L64" s="20">
        <f t="shared" si="187"/>
        <v>4322</v>
      </c>
      <c r="M64" s="21">
        <f t="shared" si="187"/>
        <v>3657</v>
      </c>
      <c r="N64" s="20">
        <f t="shared" si="187"/>
        <v>7562</v>
      </c>
      <c r="O64" s="21">
        <f t="shared" si="187"/>
        <v>7414</v>
      </c>
      <c r="P64" s="20">
        <f t="shared" si="187"/>
        <v>4463</v>
      </c>
      <c r="Q64" s="21">
        <f t="shared" si="187"/>
        <v>3979</v>
      </c>
      <c r="R64" s="20">
        <f t="shared" si="187"/>
        <v>5325</v>
      </c>
      <c r="S64" s="21">
        <f t="shared" si="187"/>
        <v>5099</v>
      </c>
      <c r="T64" s="20">
        <f t="shared" si="187"/>
        <v>1484</v>
      </c>
      <c r="U64" s="21">
        <f t="shared" si="187"/>
        <v>1098</v>
      </c>
      <c r="V64" s="20">
        <f t="shared" si="187"/>
        <v>5476</v>
      </c>
      <c r="W64" s="21">
        <f t="shared" si="187"/>
        <v>4844</v>
      </c>
      <c r="X64" s="20">
        <f t="shared" si="187"/>
        <v>3897</v>
      </c>
      <c r="Y64" s="21">
        <f t="shared" si="187"/>
        <v>2812</v>
      </c>
      <c r="Z64" s="20">
        <f t="shared" si="187"/>
        <v>6572</v>
      </c>
      <c r="AA64" s="21">
        <f t="shared" si="187"/>
        <v>9670</v>
      </c>
      <c r="AB64" s="174">
        <f t="shared" ref="AB64:AC64" si="188">SUM(AB40:AB63)</f>
        <v>66390</v>
      </c>
      <c r="AC64" s="175">
        <f t="shared" si="188"/>
        <v>65660</v>
      </c>
      <c r="BI64" s="269" t="s">
        <v>13</v>
      </c>
      <c r="BJ64" s="155">
        <f>SUM(BJ40:BJ63)</f>
        <v>1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1</v>
      </c>
      <c r="BN64" s="155">
        <f t="shared" si="189"/>
        <v>1</v>
      </c>
      <c r="BO64" s="156">
        <f t="shared" si="189"/>
        <v>1</v>
      </c>
      <c r="BP64" s="155">
        <f t="shared" si="189"/>
        <v>1</v>
      </c>
      <c r="BQ64" s="156">
        <f t="shared" si="189"/>
        <v>1</v>
      </c>
      <c r="BR64" s="155">
        <f t="shared" si="189"/>
        <v>0.99999999999999989</v>
      </c>
      <c r="BS64" s="156">
        <f t="shared" si="189"/>
        <v>0.99999999999999989</v>
      </c>
      <c r="BT64" s="155">
        <f t="shared" si="189"/>
        <v>1</v>
      </c>
      <c r="BU64" s="156">
        <f t="shared" si="189"/>
        <v>1.0000000000000002</v>
      </c>
      <c r="BV64" s="155">
        <f t="shared" si="189"/>
        <v>1</v>
      </c>
      <c r="BW64" s="156">
        <f t="shared" si="189"/>
        <v>1</v>
      </c>
      <c r="BX64" s="155">
        <f t="shared" si="189"/>
        <v>1</v>
      </c>
      <c r="BY64" s="156">
        <f t="shared" si="189"/>
        <v>1</v>
      </c>
      <c r="BZ64" s="155">
        <f t="shared" si="189"/>
        <v>1</v>
      </c>
      <c r="CA64" s="156">
        <f t="shared" si="189"/>
        <v>0.99999999999999989</v>
      </c>
      <c r="CB64" s="155">
        <f t="shared" si="189"/>
        <v>1</v>
      </c>
      <c r="CC64" s="156">
        <f t="shared" si="189"/>
        <v>1</v>
      </c>
      <c r="CD64" s="155">
        <f t="shared" si="189"/>
        <v>1.0000000000000002</v>
      </c>
      <c r="CE64" s="156">
        <f t="shared" si="189"/>
        <v>1</v>
      </c>
      <c r="CF64" s="155">
        <f t="shared" si="189"/>
        <v>1</v>
      </c>
      <c r="CG64" s="156">
        <f t="shared" si="189"/>
        <v>0.99999999999999989</v>
      </c>
      <c r="CH64" s="155">
        <f t="shared" si="189"/>
        <v>1</v>
      </c>
      <c r="CI64" s="156">
        <f t="shared" si="189"/>
        <v>0.99999999999999989</v>
      </c>
      <c r="CJ64" s="155">
        <f t="shared" si="189"/>
        <v>1</v>
      </c>
      <c r="CK64" s="156">
        <f t="shared" si="189"/>
        <v>1.0000000000000002</v>
      </c>
    </row>
    <row r="65" spans="1:89" ht="14" thickTop="1" x14ac:dyDescent="0.15">
      <c r="A65" s="187"/>
    </row>
    <row r="67" spans="1:89" x14ac:dyDescent="0.15">
      <c r="A67" s="301">
        <f>+A36+1</f>
        <v>44107</v>
      </c>
      <c r="B67" s="301"/>
      <c r="C67" s="301"/>
      <c r="D67" s="301"/>
      <c r="BI67" s="300">
        <f>+BI36+1</f>
        <v>44107</v>
      </c>
      <c r="BJ67" s="300"/>
      <c r="BK67" s="300"/>
      <c r="BL67" s="300"/>
    </row>
    <row r="68" spans="1:89" ht="14" thickBot="1" x14ac:dyDescent="0.2">
      <c r="AE68" s="272" t="s">
        <v>84</v>
      </c>
    </row>
    <row r="69" spans="1:89" ht="15" thickTop="1" thickBot="1" x14ac:dyDescent="0.2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 x14ac:dyDescent="0.2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 x14ac:dyDescent="0.15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510</v>
      </c>
      <c r="AG71" s="186">
        <f t="shared" ref="AG71:AV72" si="190">SUMIF($A$9:$A$32,$AE71,C$71:C$94)</f>
        <v>470</v>
      </c>
      <c r="AH71" s="127">
        <f t="shared" si="190"/>
        <v>299</v>
      </c>
      <c r="AI71" s="180">
        <f t="shared" si="190"/>
        <v>290</v>
      </c>
      <c r="AJ71" s="126">
        <f t="shared" si="190"/>
        <v>388</v>
      </c>
      <c r="AK71" s="128">
        <f t="shared" si="190"/>
        <v>269</v>
      </c>
      <c r="AL71" s="127">
        <f t="shared" si="190"/>
        <v>593</v>
      </c>
      <c r="AM71" s="180">
        <f t="shared" si="190"/>
        <v>563</v>
      </c>
      <c r="AN71" s="126">
        <f t="shared" si="190"/>
        <v>66</v>
      </c>
      <c r="AO71" s="128">
        <f t="shared" si="190"/>
        <v>145</v>
      </c>
      <c r="AP71" s="127">
        <f t="shared" si="190"/>
        <v>178</v>
      </c>
      <c r="AQ71" s="126">
        <f t="shared" si="190"/>
        <v>309</v>
      </c>
      <c r="AR71" s="179">
        <f t="shared" si="190"/>
        <v>521</v>
      </c>
      <c r="AS71" s="181">
        <f t="shared" si="190"/>
        <v>595</v>
      </c>
      <c r="AT71" s="126">
        <f t="shared" si="190"/>
        <v>362</v>
      </c>
      <c r="AU71" s="128">
        <f t="shared" si="190"/>
        <v>236</v>
      </c>
      <c r="AV71" s="127">
        <f t="shared" si="190"/>
        <v>377</v>
      </c>
      <c r="AW71" s="180">
        <f t="shared" ref="AW71:BE72" si="191">SUMIF($A$9:$A$32,$AE71,S$71:S$94)</f>
        <v>306</v>
      </c>
      <c r="AX71" s="126">
        <f t="shared" si="191"/>
        <v>81</v>
      </c>
      <c r="AY71" s="128">
        <f t="shared" si="191"/>
        <v>84</v>
      </c>
      <c r="AZ71" s="127">
        <f t="shared" si="191"/>
        <v>284</v>
      </c>
      <c r="BA71" s="180">
        <f t="shared" si="191"/>
        <v>340</v>
      </c>
      <c r="BB71" s="126">
        <f t="shared" si="191"/>
        <v>283</v>
      </c>
      <c r="BC71" s="128">
        <f t="shared" si="191"/>
        <v>178</v>
      </c>
      <c r="BD71" s="184">
        <f t="shared" si="191"/>
        <v>467</v>
      </c>
      <c r="BE71" s="185">
        <f t="shared" si="191"/>
        <v>541</v>
      </c>
      <c r="BF71" s="170">
        <f>AF71+AH71+AJ71+AL71+AN71+AP71+AR71+AT71+AV71+AX71+AZ71+BB71+BD71</f>
        <v>4409</v>
      </c>
      <c r="BG71" s="171">
        <f>AG71+AI71+AK71+AM71+AO71+AQ71+AS71+AU71+AW71+AY71+BA71+BC71+BE71</f>
        <v>4326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15">
      <c r="A72" s="137" t="s">
        <v>17</v>
      </c>
      <c r="B72" s="189">
        <v>81</v>
      </c>
      <c r="C72" s="190">
        <v>0</v>
      </c>
      <c r="D72" s="191">
        <v>72</v>
      </c>
      <c r="E72" s="192">
        <v>1</v>
      </c>
      <c r="F72" s="189">
        <v>147</v>
      </c>
      <c r="G72" s="193">
        <v>0</v>
      </c>
      <c r="H72" s="191">
        <v>100</v>
      </c>
      <c r="I72" s="192">
        <v>20</v>
      </c>
      <c r="J72" s="189">
        <v>4</v>
      </c>
      <c r="K72" s="193">
        <v>2</v>
      </c>
      <c r="L72" s="191">
        <v>3</v>
      </c>
      <c r="M72" s="189">
        <v>13</v>
      </c>
      <c r="N72" s="194">
        <v>26</v>
      </c>
      <c r="O72" s="195">
        <v>0</v>
      </c>
      <c r="P72" s="189">
        <v>17</v>
      </c>
      <c r="Q72" s="193">
        <v>0</v>
      </c>
      <c r="R72" s="191">
        <v>11</v>
      </c>
      <c r="S72" s="192">
        <v>0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461</v>
      </c>
      <c r="AC72" s="173">
        <f t="shared" ref="AC72:AC94" si="194">SUM(C72,E72,G72,I72,K72,M72,O72,Q72,S72,U72,W72,Y72,AA72)</f>
        <v>36</v>
      </c>
      <c r="AE72" s="277" t="str">
        <f>$AE$10</f>
        <v>08:00 - 08:59</v>
      </c>
      <c r="AF72" s="126">
        <f>SUMIF($A$9:$A$32,$AE72,B$71:B$94)</f>
        <v>553</v>
      </c>
      <c r="AG72" s="190">
        <f t="shared" si="190"/>
        <v>460</v>
      </c>
      <c r="AH72" s="191">
        <f t="shared" si="190"/>
        <v>331</v>
      </c>
      <c r="AI72" s="192">
        <f t="shared" si="190"/>
        <v>265</v>
      </c>
      <c r="AJ72" s="278">
        <f t="shared" si="190"/>
        <v>377</v>
      </c>
      <c r="AK72" s="193">
        <f t="shared" si="190"/>
        <v>227</v>
      </c>
      <c r="AL72" s="191">
        <f t="shared" si="190"/>
        <v>667</v>
      </c>
      <c r="AM72" s="192">
        <f t="shared" si="190"/>
        <v>612</v>
      </c>
      <c r="AN72" s="278">
        <f t="shared" si="190"/>
        <v>85</v>
      </c>
      <c r="AO72" s="193">
        <f t="shared" si="190"/>
        <v>138</v>
      </c>
      <c r="AP72" s="191">
        <f t="shared" si="190"/>
        <v>131</v>
      </c>
      <c r="AQ72" s="278">
        <f t="shared" si="190"/>
        <v>391</v>
      </c>
      <c r="AR72" s="194">
        <f t="shared" si="190"/>
        <v>581</v>
      </c>
      <c r="AS72" s="195">
        <f t="shared" si="190"/>
        <v>586</v>
      </c>
      <c r="AT72" s="278">
        <f t="shared" si="190"/>
        <v>355</v>
      </c>
      <c r="AU72" s="193">
        <f t="shared" si="190"/>
        <v>216</v>
      </c>
      <c r="AV72" s="191">
        <f t="shared" si="190"/>
        <v>402</v>
      </c>
      <c r="AW72" s="192">
        <f t="shared" si="191"/>
        <v>281</v>
      </c>
      <c r="AX72" s="278">
        <f t="shared" si="191"/>
        <v>60</v>
      </c>
      <c r="AY72" s="193">
        <f t="shared" si="191"/>
        <v>47</v>
      </c>
      <c r="AZ72" s="191">
        <f t="shared" si="191"/>
        <v>208</v>
      </c>
      <c r="BA72" s="192">
        <f t="shared" si="191"/>
        <v>468</v>
      </c>
      <c r="BB72" s="278">
        <f t="shared" si="191"/>
        <v>287</v>
      </c>
      <c r="BC72" s="193">
        <f t="shared" si="191"/>
        <v>189</v>
      </c>
      <c r="BD72" s="191">
        <f t="shared" si="191"/>
        <v>494</v>
      </c>
      <c r="BE72" s="278">
        <f t="shared" si="191"/>
        <v>467</v>
      </c>
      <c r="BF72" s="172">
        <f>SUM(AF72,AH72,AJ72,AL72,AN72,AP72,AR72,AT72,AV72,AX72,AZ72,BB72,BD72)</f>
        <v>4531</v>
      </c>
      <c r="BG72" s="173">
        <f>SUM(AG72,AI72,AK72,AM72,AO72,AQ72,AS72,AU72,AW72,AY72,BA72,BC72,BE72)</f>
        <v>4347</v>
      </c>
      <c r="BI72" s="137" t="s">
        <v>17</v>
      </c>
      <c r="BJ72" s="129">
        <f t="shared" ref="BJ72:CK72" si="195">B72/B95</f>
        <v>1.1969853701788088E-2</v>
      </c>
      <c r="BK72" s="130">
        <f t="shared" si="195"/>
        <v>0</v>
      </c>
      <c r="BL72" s="131">
        <f t="shared" si="195"/>
        <v>1.9801980198019802E-2</v>
      </c>
      <c r="BM72" s="132">
        <f t="shared" si="195"/>
        <v>2.1172983273343214E-4</v>
      </c>
      <c r="BN72" s="129">
        <f t="shared" si="195"/>
        <v>2.9022704837117472E-2</v>
      </c>
      <c r="BO72" s="130">
        <f t="shared" si="195"/>
        <v>0</v>
      </c>
      <c r="BP72" s="131">
        <f t="shared" si="195"/>
        <v>1.0379904504878554E-2</v>
      </c>
      <c r="BQ72" s="132">
        <f t="shared" si="195"/>
        <v>2.2075055187637969E-3</v>
      </c>
      <c r="BR72" s="129">
        <f t="shared" si="195"/>
        <v>2.6041666666666665E-3</v>
      </c>
      <c r="BS72" s="130">
        <f t="shared" si="195"/>
        <v>1.7021276595744681E-3</v>
      </c>
      <c r="BT72" s="131">
        <f t="shared" si="195"/>
        <v>8.4554678692220966E-4</v>
      </c>
      <c r="BU72" s="129">
        <f t="shared" si="195"/>
        <v>3.7259959873889368E-3</v>
      </c>
      <c r="BV72" s="133">
        <f t="shared" si="195"/>
        <v>3.4833869239013935E-3</v>
      </c>
      <c r="BW72" s="134">
        <f t="shared" si="195"/>
        <v>0</v>
      </c>
      <c r="BX72" s="129">
        <f t="shared" si="195"/>
        <v>3.6748811067877215E-3</v>
      </c>
      <c r="BY72" s="130">
        <f t="shared" si="195"/>
        <v>0</v>
      </c>
      <c r="BZ72" s="131">
        <f t="shared" si="195"/>
        <v>1.9681517266058328E-3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7.0862026561731434E-3</v>
      </c>
      <c r="CK72" s="136">
        <f t="shared" si="195"/>
        <v>5.5558127691096809E-4</v>
      </c>
    </row>
    <row r="73" spans="1:89" ht="14" thickBot="1" x14ac:dyDescent="0.2">
      <c r="A73" s="146" t="s">
        <v>18</v>
      </c>
      <c r="B73" s="196">
        <v>288</v>
      </c>
      <c r="C73" s="197">
        <v>0</v>
      </c>
      <c r="D73" s="198">
        <v>181</v>
      </c>
      <c r="E73" s="199">
        <v>7</v>
      </c>
      <c r="F73" s="196">
        <v>324</v>
      </c>
      <c r="G73" s="200">
        <v>6</v>
      </c>
      <c r="H73" s="198">
        <v>315</v>
      </c>
      <c r="I73" s="199">
        <v>80</v>
      </c>
      <c r="J73" s="196">
        <v>31</v>
      </c>
      <c r="K73" s="200">
        <v>40</v>
      </c>
      <c r="L73" s="198">
        <v>65</v>
      </c>
      <c r="M73" s="196">
        <v>107</v>
      </c>
      <c r="N73" s="201">
        <v>259</v>
      </c>
      <c r="O73" s="202">
        <v>245</v>
      </c>
      <c r="P73" s="196">
        <v>175</v>
      </c>
      <c r="Q73" s="200">
        <v>251</v>
      </c>
      <c r="R73" s="198">
        <v>170</v>
      </c>
      <c r="S73" s="199">
        <v>147</v>
      </c>
      <c r="T73" s="196">
        <v>16</v>
      </c>
      <c r="U73" s="200">
        <v>32</v>
      </c>
      <c r="V73" s="198">
        <v>113</v>
      </c>
      <c r="W73" s="199">
        <v>161</v>
      </c>
      <c r="X73" s="196">
        <v>138</v>
      </c>
      <c r="Y73" s="200">
        <v>99</v>
      </c>
      <c r="Z73" s="198">
        <v>282</v>
      </c>
      <c r="AA73" s="196">
        <v>194</v>
      </c>
      <c r="AB73" s="172">
        <f t="shared" si="193"/>
        <v>2357</v>
      </c>
      <c r="AC73" s="173">
        <f t="shared" si="194"/>
        <v>1369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4.2559479828579876E-2</v>
      </c>
      <c r="BK73" s="130">
        <f t="shared" si="196"/>
        <v>0</v>
      </c>
      <c r="BL73" s="131">
        <f t="shared" si="196"/>
        <v>4.9779977997799783E-2</v>
      </c>
      <c r="BM73" s="132">
        <f t="shared" si="196"/>
        <v>1.4821088291340249E-3</v>
      </c>
      <c r="BN73" s="129">
        <f t="shared" si="196"/>
        <v>6.396841066140177E-2</v>
      </c>
      <c r="BO73" s="130">
        <f t="shared" si="196"/>
        <v>1.1045655375552283E-3</v>
      </c>
      <c r="BP73" s="131">
        <f t="shared" si="196"/>
        <v>3.2696699190367447E-2</v>
      </c>
      <c r="BQ73" s="132">
        <f t="shared" si="196"/>
        <v>8.8300220750551876E-3</v>
      </c>
      <c r="BR73" s="129">
        <f t="shared" si="196"/>
        <v>2.0182291666666668E-2</v>
      </c>
      <c r="BS73" s="130">
        <f t="shared" si="196"/>
        <v>3.4042553191489362E-2</v>
      </c>
      <c r="BT73" s="131">
        <f t="shared" si="196"/>
        <v>1.8320180383314542E-2</v>
      </c>
      <c r="BU73" s="129">
        <f t="shared" si="196"/>
        <v>3.0667813126970478E-2</v>
      </c>
      <c r="BV73" s="133">
        <f t="shared" si="196"/>
        <v>3.4699892818863882E-2</v>
      </c>
      <c r="BW73" s="134">
        <f t="shared" si="196"/>
        <v>3.4410112359550563E-2</v>
      </c>
      <c r="BX73" s="129">
        <f t="shared" si="196"/>
        <v>3.7829658452226543E-2</v>
      </c>
      <c r="BY73" s="130">
        <f t="shared" si="196"/>
        <v>7.0823927765237021E-2</v>
      </c>
      <c r="BZ73" s="131">
        <f t="shared" si="196"/>
        <v>3.0416890320271964E-2</v>
      </c>
      <c r="CA73" s="132">
        <f t="shared" si="196"/>
        <v>2.9553679131483716E-2</v>
      </c>
      <c r="CB73" s="129">
        <f t="shared" si="196"/>
        <v>1.4414414414414415E-2</v>
      </c>
      <c r="CC73" s="130">
        <f t="shared" si="196"/>
        <v>5.0314465408805034E-2</v>
      </c>
      <c r="CD73" s="131">
        <f t="shared" si="196"/>
        <v>2.1814671814671813E-2</v>
      </c>
      <c r="CE73" s="132">
        <f t="shared" si="196"/>
        <v>3.1396255850234006E-2</v>
      </c>
      <c r="CF73" s="129">
        <f t="shared" si="196"/>
        <v>3.6633926201221134E-2</v>
      </c>
      <c r="CG73" s="130">
        <f t="shared" si="196"/>
        <v>4.5308924485125857E-2</v>
      </c>
      <c r="CH73" s="131">
        <f t="shared" si="196"/>
        <v>3.9529015979814973E-2</v>
      </c>
      <c r="CI73" s="129">
        <f t="shared" si="196"/>
        <v>2.0717642033319095E-2</v>
      </c>
      <c r="CJ73" s="135">
        <f t="shared" si="196"/>
        <v>3.623032464338416E-2</v>
      </c>
      <c r="CK73" s="136">
        <f t="shared" si="196"/>
        <v>2.1127521335864315E-2</v>
      </c>
    </row>
    <row r="74" spans="1:89" ht="15" thickTop="1" thickBot="1" x14ac:dyDescent="0.2">
      <c r="A74" s="137" t="s">
        <v>19</v>
      </c>
      <c r="B74" s="189">
        <v>416</v>
      </c>
      <c r="C74" s="190">
        <v>171</v>
      </c>
      <c r="D74" s="191">
        <v>212</v>
      </c>
      <c r="E74" s="192">
        <v>137</v>
      </c>
      <c r="F74" s="189">
        <v>330</v>
      </c>
      <c r="G74" s="193">
        <v>199</v>
      </c>
      <c r="H74" s="191">
        <v>484</v>
      </c>
      <c r="I74" s="192">
        <v>391</v>
      </c>
      <c r="J74" s="189">
        <v>52</v>
      </c>
      <c r="K74" s="193">
        <v>85</v>
      </c>
      <c r="L74" s="191">
        <v>223</v>
      </c>
      <c r="M74" s="189">
        <v>233</v>
      </c>
      <c r="N74" s="194">
        <v>433</v>
      </c>
      <c r="O74" s="195">
        <v>447</v>
      </c>
      <c r="P74" s="189">
        <v>343</v>
      </c>
      <c r="Q74" s="193">
        <v>223</v>
      </c>
      <c r="R74" s="191">
        <v>329</v>
      </c>
      <c r="S74" s="192">
        <v>220</v>
      </c>
      <c r="T74" s="189">
        <v>52</v>
      </c>
      <c r="U74" s="193">
        <v>80</v>
      </c>
      <c r="V74" s="191">
        <v>215</v>
      </c>
      <c r="W74" s="192">
        <v>244</v>
      </c>
      <c r="X74" s="189">
        <v>222</v>
      </c>
      <c r="Y74" s="193">
        <v>136</v>
      </c>
      <c r="Z74" s="191">
        <v>406</v>
      </c>
      <c r="AA74" s="189">
        <v>407</v>
      </c>
      <c r="AB74" s="172">
        <f t="shared" si="193"/>
        <v>3717</v>
      </c>
      <c r="AC74" s="173">
        <f t="shared" si="194"/>
        <v>2973</v>
      </c>
      <c r="AE74" s="269" t="s">
        <v>13</v>
      </c>
      <c r="AF74" s="20">
        <f t="shared" ref="AF74:BG74" si="197">SUM(AF71:AF73)</f>
        <v>1063</v>
      </c>
      <c r="AG74" s="21">
        <f t="shared" si="197"/>
        <v>930</v>
      </c>
      <c r="AH74" s="20">
        <f t="shared" si="197"/>
        <v>630</v>
      </c>
      <c r="AI74" s="21">
        <f t="shared" si="197"/>
        <v>555</v>
      </c>
      <c r="AJ74" s="20">
        <f t="shared" si="197"/>
        <v>765</v>
      </c>
      <c r="AK74" s="21">
        <f t="shared" si="197"/>
        <v>496</v>
      </c>
      <c r="AL74" s="20">
        <f t="shared" si="197"/>
        <v>1260</v>
      </c>
      <c r="AM74" s="21">
        <f t="shared" si="197"/>
        <v>1175</v>
      </c>
      <c r="AN74" s="20">
        <f t="shared" si="197"/>
        <v>151</v>
      </c>
      <c r="AO74" s="21">
        <f t="shared" si="197"/>
        <v>283</v>
      </c>
      <c r="AP74" s="20">
        <f t="shared" si="197"/>
        <v>309</v>
      </c>
      <c r="AQ74" s="21">
        <f t="shared" si="197"/>
        <v>700</v>
      </c>
      <c r="AR74" s="20">
        <f t="shared" si="197"/>
        <v>1102</v>
      </c>
      <c r="AS74" s="21">
        <f t="shared" si="197"/>
        <v>1181</v>
      </c>
      <c r="AT74" s="20">
        <f t="shared" si="197"/>
        <v>717</v>
      </c>
      <c r="AU74" s="21">
        <f t="shared" si="197"/>
        <v>452</v>
      </c>
      <c r="AV74" s="20">
        <f t="shared" si="197"/>
        <v>779</v>
      </c>
      <c r="AW74" s="21">
        <f t="shared" si="197"/>
        <v>587</v>
      </c>
      <c r="AX74" s="20">
        <f t="shared" si="197"/>
        <v>141</v>
      </c>
      <c r="AY74" s="21">
        <f t="shared" si="197"/>
        <v>131</v>
      </c>
      <c r="AZ74" s="20">
        <f t="shared" si="197"/>
        <v>492</v>
      </c>
      <c r="BA74" s="21">
        <f t="shared" si="197"/>
        <v>808</v>
      </c>
      <c r="BB74" s="20">
        <f t="shared" si="197"/>
        <v>570</v>
      </c>
      <c r="BC74" s="21">
        <f t="shared" si="197"/>
        <v>367</v>
      </c>
      <c r="BD74" s="20">
        <f t="shared" si="197"/>
        <v>961</v>
      </c>
      <c r="BE74" s="21">
        <f t="shared" si="197"/>
        <v>1008</v>
      </c>
      <c r="BF74" s="174">
        <f t="shared" si="197"/>
        <v>8940</v>
      </c>
      <c r="BG74" s="175">
        <f t="shared" si="197"/>
        <v>8673</v>
      </c>
      <c r="BI74" s="137" t="s">
        <v>19</v>
      </c>
      <c r="BJ74" s="129">
        <f t="shared" ref="BJ74:CK74" si="198">B74/B95</f>
        <v>6.1474804196837596E-2</v>
      </c>
      <c r="BK74" s="130">
        <f t="shared" si="198"/>
        <v>2.1463537090498305E-2</v>
      </c>
      <c r="BL74" s="131">
        <f t="shared" si="198"/>
        <v>5.8305830583058306E-2</v>
      </c>
      <c r="BM74" s="132">
        <f t="shared" si="198"/>
        <v>2.9006987084480202E-2</v>
      </c>
      <c r="BN74" s="129">
        <f t="shared" si="198"/>
        <v>6.5153010858835139E-2</v>
      </c>
      <c r="BO74" s="130">
        <f t="shared" si="198"/>
        <v>3.663475699558174E-2</v>
      </c>
      <c r="BP74" s="131">
        <f t="shared" si="198"/>
        <v>5.023873780361221E-2</v>
      </c>
      <c r="BQ74" s="132">
        <f t="shared" si="198"/>
        <v>4.3156732891832229E-2</v>
      </c>
      <c r="BR74" s="129">
        <f t="shared" si="198"/>
        <v>3.3854166666666664E-2</v>
      </c>
      <c r="BS74" s="130">
        <f t="shared" si="198"/>
        <v>7.2340425531914887E-2</v>
      </c>
      <c r="BT74" s="131">
        <f t="shared" si="198"/>
        <v>6.2852311161217589E-2</v>
      </c>
      <c r="BU74" s="129">
        <f t="shared" si="198"/>
        <v>6.6781312697047859E-2</v>
      </c>
      <c r="BV74" s="133">
        <f t="shared" si="198"/>
        <v>5.8011789924973203E-2</v>
      </c>
      <c r="BW74" s="134">
        <f t="shared" si="198"/>
        <v>6.2780898876404492E-2</v>
      </c>
      <c r="BX74" s="129">
        <f t="shared" si="198"/>
        <v>7.414613056636403E-2</v>
      </c>
      <c r="BY74" s="130">
        <f t="shared" si="198"/>
        <v>6.2923250564334079E-2</v>
      </c>
      <c r="BZ74" s="131">
        <f t="shared" si="198"/>
        <v>5.8865628913938095E-2</v>
      </c>
      <c r="CA74" s="132">
        <f t="shared" si="198"/>
        <v>4.4229995979091274E-2</v>
      </c>
      <c r="CB74" s="129">
        <f t="shared" si="198"/>
        <v>4.6846846846846847E-2</v>
      </c>
      <c r="CC74" s="130">
        <f t="shared" si="198"/>
        <v>0.12578616352201258</v>
      </c>
      <c r="CD74" s="131">
        <f t="shared" si="198"/>
        <v>4.1505791505791506E-2</v>
      </c>
      <c r="CE74" s="132">
        <f t="shared" si="198"/>
        <v>4.7581903276131043E-2</v>
      </c>
      <c r="CF74" s="129">
        <f t="shared" si="198"/>
        <v>5.8932837801964427E-2</v>
      </c>
      <c r="CG74" s="130">
        <f t="shared" si="198"/>
        <v>6.2242562929061787E-2</v>
      </c>
      <c r="CH74" s="131">
        <f t="shared" si="198"/>
        <v>5.6910569105691054E-2</v>
      </c>
      <c r="CI74" s="129">
        <f t="shared" si="198"/>
        <v>4.3464331482272536E-2</v>
      </c>
      <c r="CJ74" s="135">
        <f t="shared" si="198"/>
        <v>5.7135391047712737E-2</v>
      </c>
      <c r="CK74" s="136">
        <f t="shared" si="198"/>
        <v>4.588175378489745E-2</v>
      </c>
    </row>
    <row r="75" spans="1:89" ht="14" thickTop="1" x14ac:dyDescent="0.15">
      <c r="A75" s="146" t="s">
        <v>20</v>
      </c>
      <c r="B75" s="196">
        <v>510</v>
      </c>
      <c r="C75" s="197">
        <v>470</v>
      </c>
      <c r="D75" s="198">
        <v>299</v>
      </c>
      <c r="E75" s="199">
        <v>290</v>
      </c>
      <c r="F75" s="196">
        <v>388</v>
      </c>
      <c r="G75" s="200">
        <v>269</v>
      </c>
      <c r="H75" s="198">
        <v>593</v>
      </c>
      <c r="I75" s="199">
        <v>563</v>
      </c>
      <c r="J75" s="196">
        <v>66</v>
      </c>
      <c r="K75" s="200">
        <v>145</v>
      </c>
      <c r="L75" s="198">
        <v>178</v>
      </c>
      <c r="M75" s="196">
        <v>309</v>
      </c>
      <c r="N75" s="201">
        <v>521</v>
      </c>
      <c r="O75" s="202">
        <v>595</v>
      </c>
      <c r="P75" s="196">
        <v>362</v>
      </c>
      <c r="Q75" s="200">
        <v>236</v>
      </c>
      <c r="R75" s="198">
        <v>377</v>
      </c>
      <c r="S75" s="199">
        <v>306</v>
      </c>
      <c r="T75" s="196">
        <v>81</v>
      </c>
      <c r="U75" s="200">
        <v>84</v>
      </c>
      <c r="V75" s="198">
        <v>284</v>
      </c>
      <c r="W75" s="199">
        <v>340</v>
      </c>
      <c r="X75" s="196">
        <v>283</v>
      </c>
      <c r="Y75" s="200">
        <v>178</v>
      </c>
      <c r="Z75" s="198">
        <v>467</v>
      </c>
      <c r="AA75" s="196">
        <v>541</v>
      </c>
      <c r="AB75" s="172">
        <f t="shared" si="193"/>
        <v>4409</v>
      </c>
      <c r="AC75" s="173">
        <f t="shared" si="194"/>
        <v>4326</v>
      </c>
      <c r="BI75" s="146" t="s">
        <v>20</v>
      </c>
      <c r="BJ75" s="129">
        <f t="shared" ref="BJ75:CK75" si="199">B75/B95</f>
        <v>7.5365745529776859E-2</v>
      </c>
      <c r="BK75" s="130">
        <f t="shared" si="199"/>
        <v>5.8993347558679556E-2</v>
      </c>
      <c r="BL75" s="131">
        <f t="shared" si="199"/>
        <v>8.2233223322332238E-2</v>
      </c>
      <c r="BM75" s="132">
        <f t="shared" si="199"/>
        <v>6.1401651492695324E-2</v>
      </c>
      <c r="BN75" s="129">
        <f t="shared" si="199"/>
        <v>7.6604146100691023E-2</v>
      </c>
      <c r="BO75" s="130">
        <f t="shared" si="199"/>
        <v>4.9521354933726065E-2</v>
      </c>
      <c r="BP75" s="131">
        <f t="shared" si="199"/>
        <v>6.1552833713929833E-2</v>
      </c>
      <c r="BQ75" s="132">
        <f t="shared" si="199"/>
        <v>6.2141280353200885E-2</v>
      </c>
      <c r="BR75" s="129">
        <f t="shared" si="199"/>
        <v>4.296875E-2</v>
      </c>
      <c r="BS75" s="130">
        <f t="shared" si="199"/>
        <v>0.12340425531914893</v>
      </c>
      <c r="BT75" s="131">
        <f t="shared" si="199"/>
        <v>5.0169109357384445E-2</v>
      </c>
      <c r="BU75" s="129">
        <f t="shared" si="199"/>
        <v>8.8564058469475501E-2</v>
      </c>
      <c r="BV75" s="133">
        <f t="shared" si="199"/>
        <v>6.9801714898177922E-2</v>
      </c>
      <c r="BW75" s="134">
        <f t="shared" si="199"/>
        <v>8.3567415730337075E-2</v>
      </c>
      <c r="BX75" s="129">
        <f t="shared" si="199"/>
        <v>7.8253350626891482E-2</v>
      </c>
      <c r="BY75" s="130">
        <f t="shared" si="199"/>
        <v>6.6591422121896157E-2</v>
      </c>
      <c r="BZ75" s="131">
        <f t="shared" si="199"/>
        <v>6.7453927357308999E-2</v>
      </c>
      <c r="CA75" s="132">
        <f t="shared" si="199"/>
        <v>6.1519903498190594E-2</v>
      </c>
      <c r="CB75" s="129">
        <f t="shared" si="199"/>
        <v>7.2972972972972977E-2</v>
      </c>
      <c r="CC75" s="130">
        <f t="shared" si="199"/>
        <v>0.13207547169811321</v>
      </c>
      <c r="CD75" s="131">
        <f t="shared" si="199"/>
        <v>5.4826254826254826E-2</v>
      </c>
      <c r="CE75" s="132">
        <f t="shared" si="199"/>
        <v>6.6302652106084242E-2</v>
      </c>
      <c r="CF75" s="129">
        <f t="shared" si="199"/>
        <v>7.5126095035837531E-2</v>
      </c>
      <c r="CG75" s="130">
        <f t="shared" si="199"/>
        <v>8.1464530892448511E-2</v>
      </c>
      <c r="CH75" s="131">
        <f t="shared" si="199"/>
        <v>6.5461171853097841E-2</v>
      </c>
      <c r="CI75" s="129">
        <f t="shared" si="199"/>
        <v>5.7774455360956857E-2</v>
      </c>
      <c r="CJ75" s="135">
        <f t="shared" si="199"/>
        <v>6.7772380718150518E-2</v>
      </c>
      <c r="CK75" s="136">
        <f t="shared" si="199"/>
        <v>6.6762350108801327E-2</v>
      </c>
    </row>
    <row r="76" spans="1:89" ht="14" thickBot="1" x14ac:dyDescent="0.2">
      <c r="A76" s="137" t="s">
        <v>21</v>
      </c>
      <c r="B76" s="189">
        <v>553</v>
      </c>
      <c r="C76" s="190">
        <v>460</v>
      </c>
      <c r="D76" s="191">
        <v>331</v>
      </c>
      <c r="E76" s="192">
        <v>265</v>
      </c>
      <c r="F76" s="189">
        <v>377</v>
      </c>
      <c r="G76" s="193">
        <v>227</v>
      </c>
      <c r="H76" s="191">
        <v>667</v>
      </c>
      <c r="I76" s="192">
        <v>612</v>
      </c>
      <c r="J76" s="189">
        <v>85</v>
      </c>
      <c r="K76" s="193">
        <v>138</v>
      </c>
      <c r="L76" s="191">
        <v>131</v>
      </c>
      <c r="M76" s="189">
        <v>391</v>
      </c>
      <c r="N76" s="194">
        <v>581</v>
      </c>
      <c r="O76" s="195">
        <v>586</v>
      </c>
      <c r="P76" s="189">
        <v>355</v>
      </c>
      <c r="Q76" s="193">
        <v>216</v>
      </c>
      <c r="R76" s="191">
        <v>402</v>
      </c>
      <c r="S76" s="192">
        <v>281</v>
      </c>
      <c r="T76" s="189">
        <v>60</v>
      </c>
      <c r="U76" s="193">
        <v>47</v>
      </c>
      <c r="V76" s="191">
        <v>208</v>
      </c>
      <c r="W76" s="192">
        <v>468</v>
      </c>
      <c r="X76" s="189">
        <v>287</v>
      </c>
      <c r="Y76" s="193">
        <v>189</v>
      </c>
      <c r="Z76" s="191">
        <v>494</v>
      </c>
      <c r="AA76" s="189">
        <v>467</v>
      </c>
      <c r="AB76" s="172">
        <f t="shared" si="193"/>
        <v>4531</v>
      </c>
      <c r="AC76" s="173">
        <f t="shared" si="194"/>
        <v>4347</v>
      </c>
      <c r="AE76" s="272" t="s">
        <v>85</v>
      </c>
      <c r="BI76" s="137" t="s">
        <v>21</v>
      </c>
      <c r="BJ76" s="129">
        <f t="shared" ref="BJ76:CK76" si="200">B76/B95</f>
        <v>8.1720112309738441E-2</v>
      </c>
      <c r="BK76" s="130">
        <f t="shared" si="200"/>
        <v>5.7738169951048073E-2</v>
      </c>
      <c r="BL76" s="131">
        <f t="shared" si="200"/>
        <v>9.103410341034103E-2</v>
      </c>
      <c r="BM76" s="132">
        <f t="shared" si="200"/>
        <v>5.610840567435952E-2</v>
      </c>
      <c r="BN76" s="129">
        <f t="shared" si="200"/>
        <v>7.4432379072063182E-2</v>
      </c>
      <c r="BO76" s="130">
        <f t="shared" si="200"/>
        <v>4.1789396170839467E-2</v>
      </c>
      <c r="BP76" s="131">
        <f t="shared" si="200"/>
        <v>6.9233963047539968E-2</v>
      </c>
      <c r="BQ76" s="132">
        <f t="shared" si="200"/>
        <v>6.7549668874172186E-2</v>
      </c>
      <c r="BR76" s="129">
        <f t="shared" si="200"/>
        <v>5.5338541666666664E-2</v>
      </c>
      <c r="BS76" s="130">
        <f t="shared" si="200"/>
        <v>0.1174468085106383</v>
      </c>
      <c r="BT76" s="131">
        <f t="shared" si="200"/>
        <v>3.6922209695603156E-2</v>
      </c>
      <c r="BU76" s="129">
        <f t="shared" si="200"/>
        <v>0.11206649469762109</v>
      </c>
      <c r="BV76" s="133">
        <f t="shared" si="200"/>
        <v>7.784030010718114E-2</v>
      </c>
      <c r="BW76" s="134">
        <f t="shared" si="200"/>
        <v>8.2303370786516852E-2</v>
      </c>
      <c r="BX76" s="129">
        <f t="shared" si="200"/>
        <v>7.6740164288802426E-2</v>
      </c>
      <c r="BY76" s="130">
        <f t="shared" si="200"/>
        <v>6.0948081264108354E-2</v>
      </c>
      <c r="BZ76" s="131">
        <f t="shared" si="200"/>
        <v>7.1926999463231348E-2</v>
      </c>
      <c r="CA76" s="132">
        <f t="shared" si="200"/>
        <v>5.6493767591475674E-2</v>
      </c>
      <c r="CB76" s="129">
        <f t="shared" si="200"/>
        <v>5.4054054054054057E-2</v>
      </c>
      <c r="CC76" s="130">
        <f t="shared" si="200"/>
        <v>7.3899371069182387E-2</v>
      </c>
      <c r="CD76" s="131">
        <f t="shared" si="200"/>
        <v>4.0154440154440155E-2</v>
      </c>
      <c r="CE76" s="132">
        <f t="shared" si="200"/>
        <v>9.1263650546021841E-2</v>
      </c>
      <c r="CF76" s="129">
        <f t="shared" si="200"/>
        <v>7.6187947969206263E-2</v>
      </c>
      <c r="CG76" s="130">
        <f t="shared" si="200"/>
        <v>8.6498855835240279E-2</v>
      </c>
      <c r="CH76" s="131">
        <f t="shared" si="200"/>
        <v>6.9245864872441831E-2</v>
      </c>
      <c r="CI76" s="129">
        <f t="shared" si="200"/>
        <v>4.9871849636907307E-2</v>
      </c>
      <c r="CJ76" s="135">
        <f t="shared" si="200"/>
        <v>6.9647688145597644E-2</v>
      </c>
      <c r="CK76" s="136">
        <f t="shared" si="200"/>
        <v>6.70864391869994E-2</v>
      </c>
    </row>
    <row r="77" spans="1:89" ht="15" thickTop="1" thickBot="1" x14ac:dyDescent="0.2">
      <c r="A77" s="146" t="s">
        <v>22</v>
      </c>
      <c r="B77" s="196">
        <v>431</v>
      </c>
      <c r="C77" s="197">
        <v>703</v>
      </c>
      <c r="D77" s="198">
        <v>346</v>
      </c>
      <c r="E77" s="199">
        <v>260</v>
      </c>
      <c r="F77" s="196">
        <v>383</v>
      </c>
      <c r="G77" s="200">
        <v>191</v>
      </c>
      <c r="H77" s="198">
        <v>629</v>
      </c>
      <c r="I77" s="199">
        <v>678</v>
      </c>
      <c r="J77" s="196">
        <v>83</v>
      </c>
      <c r="K77" s="200">
        <v>152</v>
      </c>
      <c r="L77" s="198">
        <v>143</v>
      </c>
      <c r="M77" s="196">
        <v>431</v>
      </c>
      <c r="N77" s="201">
        <v>476</v>
      </c>
      <c r="O77" s="202">
        <v>665</v>
      </c>
      <c r="P77" s="196">
        <v>337</v>
      </c>
      <c r="Q77" s="200">
        <v>221</v>
      </c>
      <c r="R77" s="198">
        <v>491</v>
      </c>
      <c r="S77" s="199">
        <v>266</v>
      </c>
      <c r="T77" s="196">
        <v>45</v>
      </c>
      <c r="U77" s="200">
        <v>50</v>
      </c>
      <c r="V77" s="198">
        <v>221</v>
      </c>
      <c r="W77" s="199">
        <v>456</v>
      </c>
      <c r="X77" s="196">
        <v>247</v>
      </c>
      <c r="Y77" s="200">
        <v>117</v>
      </c>
      <c r="Z77" s="198">
        <v>526</v>
      </c>
      <c r="AA77" s="196">
        <v>533</v>
      </c>
      <c r="AB77" s="172">
        <f t="shared" si="193"/>
        <v>4358</v>
      </c>
      <c r="AC77" s="173">
        <f t="shared" si="194"/>
        <v>4723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6.3691443771242792E-2</v>
      </c>
      <c r="BK77" s="130">
        <f t="shared" si="201"/>
        <v>8.8238985816493032E-2</v>
      </c>
      <c r="BL77" s="131">
        <f t="shared" si="201"/>
        <v>9.5159515951595164E-2</v>
      </c>
      <c r="BM77" s="132">
        <f t="shared" si="201"/>
        <v>5.5049756510692355E-2</v>
      </c>
      <c r="BN77" s="129">
        <f t="shared" si="201"/>
        <v>7.5616979269496551E-2</v>
      </c>
      <c r="BO77" s="130">
        <f t="shared" si="201"/>
        <v>3.51620029455081E-2</v>
      </c>
      <c r="BP77" s="131">
        <f t="shared" si="201"/>
        <v>6.5289599335686108E-2</v>
      </c>
      <c r="BQ77" s="132">
        <f t="shared" si="201"/>
        <v>7.483443708609272E-2</v>
      </c>
      <c r="BR77" s="129">
        <f t="shared" si="201"/>
        <v>5.4036458333333336E-2</v>
      </c>
      <c r="BS77" s="130">
        <f t="shared" si="201"/>
        <v>0.12936170212765957</v>
      </c>
      <c r="BT77" s="131">
        <f t="shared" si="201"/>
        <v>4.0304396843291998E-2</v>
      </c>
      <c r="BU77" s="129">
        <f t="shared" si="201"/>
        <v>0.12353109773574091</v>
      </c>
      <c r="BV77" s="133">
        <f t="shared" si="201"/>
        <v>6.3772775991425515E-2</v>
      </c>
      <c r="BW77" s="134">
        <f t="shared" si="201"/>
        <v>9.3398876404494388E-2</v>
      </c>
      <c r="BX77" s="129">
        <f t="shared" si="201"/>
        <v>7.2849113705144838E-2</v>
      </c>
      <c r="BY77" s="130">
        <f t="shared" si="201"/>
        <v>6.2358916478555307E-2</v>
      </c>
      <c r="BZ77" s="131">
        <f t="shared" si="201"/>
        <v>8.785113616031491E-2</v>
      </c>
      <c r="CA77" s="132">
        <f t="shared" si="201"/>
        <v>5.3478086047446721E-2</v>
      </c>
      <c r="CB77" s="129">
        <f t="shared" si="201"/>
        <v>4.0540540540540543E-2</v>
      </c>
      <c r="CC77" s="130">
        <f t="shared" si="201"/>
        <v>7.8616352201257858E-2</v>
      </c>
      <c r="CD77" s="131">
        <f t="shared" si="201"/>
        <v>4.2664092664092663E-2</v>
      </c>
      <c r="CE77" s="132">
        <f t="shared" si="201"/>
        <v>8.8923556942277687E-2</v>
      </c>
      <c r="CF77" s="129">
        <f t="shared" si="201"/>
        <v>6.5569418635518975E-2</v>
      </c>
      <c r="CG77" s="130">
        <f t="shared" si="201"/>
        <v>5.3546910755148738E-2</v>
      </c>
      <c r="CH77" s="131">
        <f t="shared" si="201"/>
        <v>7.3731426969442113E-2</v>
      </c>
      <c r="CI77" s="129">
        <f t="shared" si="201"/>
        <v>5.6920119607005555E-2</v>
      </c>
      <c r="CJ77" s="135">
        <f t="shared" si="201"/>
        <v>6.6988440727988194E-2</v>
      </c>
      <c r="CK77" s="136">
        <f t="shared" si="201"/>
        <v>7.2889176968069513E-2</v>
      </c>
    </row>
    <row r="78" spans="1:89" ht="15" thickTop="1" thickBot="1" x14ac:dyDescent="0.2">
      <c r="A78" s="137" t="s">
        <v>23</v>
      </c>
      <c r="B78" s="189">
        <v>329</v>
      </c>
      <c r="C78" s="190">
        <v>530</v>
      </c>
      <c r="D78" s="191">
        <v>287</v>
      </c>
      <c r="E78" s="192">
        <v>247</v>
      </c>
      <c r="F78" s="189">
        <v>343</v>
      </c>
      <c r="G78" s="193">
        <v>166</v>
      </c>
      <c r="H78" s="191">
        <v>536</v>
      </c>
      <c r="I78" s="192">
        <v>443</v>
      </c>
      <c r="J78" s="189">
        <v>91</v>
      </c>
      <c r="K78" s="193">
        <v>109</v>
      </c>
      <c r="L78" s="191">
        <v>127</v>
      </c>
      <c r="M78" s="189">
        <v>313</v>
      </c>
      <c r="N78" s="194">
        <v>442</v>
      </c>
      <c r="O78" s="195">
        <v>551</v>
      </c>
      <c r="P78" s="189">
        <v>274</v>
      </c>
      <c r="Q78" s="193">
        <v>174</v>
      </c>
      <c r="R78" s="191">
        <v>452</v>
      </c>
      <c r="S78" s="192">
        <v>275</v>
      </c>
      <c r="T78" s="189">
        <v>50</v>
      </c>
      <c r="U78" s="193">
        <v>39</v>
      </c>
      <c r="V78" s="191">
        <v>217</v>
      </c>
      <c r="W78" s="192">
        <v>419</v>
      </c>
      <c r="X78" s="189">
        <v>187</v>
      </c>
      <c r="Y78" s="193">
        <v>109</v>
      </c>
      <c r="Z78" s="191">
        <v>477</v>
      </c>
      <c r="AA78" s="189">
        <v>477</v>
      </c>
      <c r="AB78" s="172">
        <f t="shared" si="193"/>
        <v>3812</v>
      </c>
      <c r="AC78" s="173">
        <f t="shared" si="194"/>
        <v>3852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4.8618294665287422E-2</v>
      </c>
      <c r="BK78" s="130">
        <f t="shared" si="202"/>
        <v>6.6524413204468433E-2</v>
      </c>
      <c r="BL78" s="131">
        <f t="shared" si="202"/>
        <v>7.893289328932894E-2</v>
      </c>
      <c r="BM78" s="132">
        <f t="shared" si="202"/>
        <v>5.2297268685157737E-2</v>
      </c>
      <c r="BN78" s="129">
        <f t="shared" si="202"/>
        <v>6.7719644619940775E-2</v>
      </c>
      <c r="BO78" s="130">
        <f t="shared" si="202"/>
        <v>3.0559646539027981E-2</v>
      </c>
      <c r="BP78" s="131">
        <f t="shared" si="202"/>
        <v>5.5636288146149057E-2</v>
      </c>
      <c r="BQ78" s="132">
        <f t="shared" si="202"/>
        <v>4.8896247240618099E-2</v>
      </c>
      <c r="BR78" s="129">
        <f t="shared" si="202"/>
        <v>5.9244791666666664E-2</v>
      </c>
      <c r="BS78" s="130">
        <f t="shared" si="202"/>
        <v>9.2765957446808517E-2</v>
      </c>
      <c r="BT78" s="131">
        <f t="shared" si="202"/>
        <v>3.579481397970688E-2</v>
      </c>
      <c r="BU78" s="129">
        <f t="shared" si="202"/>
        <v>8.9710518773287479E-2</v>
      </c>
      <c r="BV78" s="133">
        <f t="shared" si="202"/>
        <v>5.9217577706323687E-2</v>
      </c>
      <c r="BW78" s="134">
        <f t="shared" si="202"/>
        <v>7.7387640449438203E-2</v>
      </c>
      <c r="BX78" s="129">
        <f t="shared" si="202"/>
        <v>5.9230436662343275E-2</v>
      </c>
      <c r="BY78" s="130">
        <f t="shared" si="202"/>
        <v>4.9097065462753949E-2</v>
      </c>
      <c r="BZ78" s="131">
        <f t="shared" si="202"/>
        <v>8.0873143675076045E-2</v>
      </c>
      <c r="CA78" s="132">
        <f t="shared" si="202"/>
        <v>5.5287494973864093E-2</v>
      </c>
      <c r="CB78" s="129">
        <f t="shared" si="202"/>
        <v>4.5045045045045043E-2</v>
      </c>
      <c r="CC78" s="130">
        <f t="shared" si="202"/>
        <v>6.1320754716981132E-2</v>
      </c>
      <c r="CD78" s="131">
        <f t="shared" si="202"/>
        <v>4.1891891891891894E-2</v>
      </c>
      <c r="CE78" s="132">
        <f t="shared" si="202"/>
        <v>8.1708268330733233E-2</v>
      </c>
      <c r="CF78" s="129">
        <f t="shared" si="202"/>
        <v>4.9641624634988057E-2</v>
      </c>
      <c r="CG78" s="130">
        <f t="shared" si="202"/>
        <v>4.9885583524027458E-2</v>
      </c>
      <c r="CH78" s="131">
        <f t="shared" si="202"/>
        <v>6.6862910008410423E-2</v>
      </c>
      <c r="CI78" s="129">
        <f t="shared" si="202"/>
        <v>5.0939769329346435E-2</v>
      </c>
      <c r="CJ78" s="135">
        <f t="shared" si="202"/>
        <v>5.8595671421544517E-2</v>
      </c>
      <c r="CK78" s="136">
        <f t="shared" si="202"/>
        <v>5.9447196629473585E-2</v>
      </c>
    </row>
    <row r="79" spans="1:89" ht="14" thickTop="1" x14ac:dyDescent="0.15">
      <c r="A79" s="146" t="s">
        <v>24</v>
      </c>
      <c r="B79" s="203">
        <v>379</v>
      </c>
      <c r="C79" s="197">
        <v>468</v>
      </c>
      <c r="D79" s="198">
        <v>181</v>
      </c>
      <c r="E79" s="199">
        <v>229</v>
      </c>
      <c r="F79" s="196">
        <v>319</v>
      </c>
      <c r="G79" s="200">
        <v>183</v>
      </c>
      <c r="H79" s="198">
        <v>451</v>
      </c>
      <c r="I79" s="199">
        <v>559</v>
      </c>
      <c r="J79" s="196">
        <v>74</v>
      </c>
      <c r="K79" s="200">
        <v>83</v>
      </c>
      <c r="L79" s="198">
        <v>159</v>
      </c>
      <c r="M79" s="196">
        <v>267</v>
      </c>
      <c r="N79" s="201">
        <v>401</v>
      </c>
      <c r="O79" s="204">
        <v>418</v>
      </c>
      <c r="P79" s="196">
        <v>226</v>
      </c>
      <c r="Q79" s="200">
        <v>158</v>
      </c>
      <c r="R79" s="198">
        <v>397</v>
      </c>
      <c r="S79" s="199">
        <v>244</v>
      </c>
      <c r="T79" s="196">
        <v>51</v>
      </c>
      <c r="U79" s="200">
        <v>28</v>
      </c>
      <c r="V79" s="198">
        <v>254</v>
      </c>
      <c r="W79" s="205">
        <v>287</v>
      </c>
      <c r="X79" s="196">
        <v>228</v>
      </c>
      <c r="Y79" s="200">
        <v>102</v>
      </c>
      <c r="Z79" s="198">
        <v>451</v>
      </c>
      <c r="AA79" s="196">
        <v>548</v>
      </c>
      <c r="AB79" s="172">
        <f t="shared" si="193"/>
        <v>3571</v>
      </c>
      <c r="AC79" s="173">
        <f t="shared" si="194"/>
        <v>3574</v>
      </c>
      <c r="AE79" s="275" t="str">
        <f>$AE$17</f>
        <v>17:00 - 17:59</v>
      </c>
      <c r="AF79" s="126">
        <f t="shared" ref="AF79:AU80" si="203">SUMIF($A$9:$A$32,$AE79,B$71:B$94)</f>
        <v>512</v>
      </c>
      <c r="AG79" s="186">
        <f t="shared" si="203"/>
        <v>500</v>
      </c>
      <c r="AH79" s="127">
        <f t="shared" si="203"/>
        <v>204</v>
      </c>
      <c r="AI79" s="180">
        <f t="shared" si="203"/>
        <v>327</v>
      </c>
      <c r="AJ79" s="126">
        <f t="shared" si="203"/>
        <v>379</v>
      </c>
      <c r="AK79" s="128">
        <f t="shared" si="203"/>
        <v>396</v>
      </c>
      <c r="AL79" s="127">
        <f t="shared" si="203"/>
        <v>774</v>
      </c>
      <c r="AM79" s="180">
        <f t="shared" si="203"/>
        <v>564</v>
      </c>
      <c r="AN79" s="126">
        <f t="shared" si="203"/>
        <v>123</v>
      </c>
      <c r="AO79" s="128">
        <f t="shared" si="203"/>
        <v>34</v>
      </c>
      <c r="AP79" s="127">
        <f t="shared" si="203"/>
        <v>335</v>
      </c>
      <c r="AQ79" s="126">
        <f t="shared" si="203"/>
        <v>127</v>
      </c>
      <c r="AR79" s="179">
        <f t="shared" si="203"/>
        <v>501</v>
      </c>
      <c r="AS79" s="181">
        <f t="shared" si="203"/>
        <v>439</v>
      </c>
      <c r="AT79" s="126">
        <f t="shared" si="203"/>
        <v>330</v>
      </c>
      <c r="AU79" s="128">
        <f t="shared" si="203"/>
        <v>276</v>
      </c>
      <c r="AV79" s="127">
        <f t="shared" ref="AP79:BE80" si="204">SUMIF($A$9:$A$32,$AE79,R$71:R$94)</f>
        <v>342</v>
      </c>
      <c r="AW79" s="180">
        <f t="shared" si="204"/>
        <v>407</v>
      </c>
      <c r="AX79" s="126">
        <f t="shared" si="204"/>
        <v>156</v>
      </c>
      <c r="AY79" s="128">
        <f t="shared" si="204"/>
        <v>24</v>
      </c>
      <c r="AZ79" s="127">
        <f t="shared" si="204"/>
        <v>328</v>
      </c>
      <c r="BA79" s="180">
        <f t="shared" si="204"/>
        <v>378</v>
      </c>
      <c r="BB79" s="126">
        <f t="shared" si="204"/>
        <v>313</v>
      </c>
      <c r="BC79" s="128">
        <f t="shared" si="204"/>
        <v>154</v>
      </c>
      <c r="BD79" s="184">
        <f t="shared" si="204"/>
        <v>475</v>
      </c>
      <c r="BE79" s="185">
        <f t="shared" si="204"/>
        <v>692</v>
      </c>
      <c r="BF79" s="170">
        <f>AF79+AH79+AJ79+AL79+AN79+AP79+AR79+AT79+AV79+AX79+AZ79+BB79+BD79</f>
        <v>4772</v>
      </c>
      <c r="BG79" s="171">
        <f>AG79+AI79+AK79+AM79+AO79+AQ79+AS79+AU79+AW79+AY79+BA79+BC79+BE79</f>
        <v>4318</v>
      </c>
      <c r="BI79" s="146" t="s">
        <v>24</v>
      </c>
      <c r="BJ79" s="129">
        <f t="shared" ref="BJ79:CK79" si="205">B79/B95</f>
        <v>5.60070932466381E-2</v>
      </c>
      <c r="BK79" s="130">
        <f t="shared" si="205"/>
        <v>5.8742312037153258E-2</v>
      </c>
      <c r="BL79" s="131">
        <f t="shared" si="205"/>
        <v>4.9779977997799783E-2</v>
      </c>
      <c r="BM79" s="132">
        <f t="shared" si="205"/>
        <v>4.8486131695955961E-2</v>
      </c>
      <c r="BN79" s="129">
        <f t="shared" si="205"/>
        <v>6.2981243830207312E-2</v>
      </c>
      <c r="BO79" s="130">
        <f t="shared" si="205"/>
        <v>3.3689248895434461E-2</v>
      </c>
      <c r="BP79" s="131">
        <f t="shared" si="205"/>
        <v>4.6813369317002286E-2</v>
      </c>
      <c r="BQ79" s="132">
        <f t="shared" si="205"/>
        <v>6.1699779249448125E-2</v>
      </c>
      <c r="BR79" s="129">
        <f t="shared" si="205"/>
        <v>4.8177083333333336E-2</v>
      </c>
      <c r="BS79" s="130">
        <f t="shared" si="205"/>
        <v>7.0638297872340425E-2</v>
      </c>
      <c r="BT79" s="131">
        <f t="shared" si="205"/>
        <v>4.4813979706877116E-2</v>
      </c>
      <c r="BU79" s="129">
        <f t="shared" si="205"/>
        <v>7.6526225279449703E-2</v>
      </c>
      <c r="BV79" s="133">
        <f t="shared" si="205"/>
        <v>5.3724544480171492E-2</v>
      </c>
      <c r="BW79" s="134">
        <f t="shared" si="205"/>
        <v>5.8707865168539326E-2</v>
      </c>
      <c r="BX79" s="129">
        <f t="shared" si="205"/>
        <v>4.885430177258971E-2</v>
      </c>
      <c r="BY79" s="130">
        <f t="shared" si="205"/>
        <v>4.4582392776523705E-2</v>
      </c>
      <c r="BZ79" s="131">
        <f t="shared" si="205"/>
        <v>7.1032385042046883E-2</v>
      </c>
      <c r="CA79" s="132">
        <f t="shared" si="205"/>
        <v>4.9055086449537592E-2</v>
      </c>
      <c r="CB79" s="129">
        <f t="shared" si="205"/>
        <v>4.5945945945945948E-2</v>
      </c>
      <c r="CC79" s="130">
        <f t="shared" si="205"/>
        <v>4.40251572327044E-2</v>
      </c>
      <c r="CD79" s="131">
        <f t="shared" si="205"/>
        <v>4.9034749034749033E-2</v>
      </c>
      <c r="CE79" s="132">
        <f t="shared" si="205"/>
        <v>5.5967238689547581E-2</v>
      </c>
      <c r="CF79" s="129">
        <f t="shared" si="205"/>
        <v>6.0525617202017518E-2</v>
      </c>
      <c r="CG79" s="130">
        <f t="shared" si="205"/>
        <v>4.6681922196796337E-2</v>
      </c>
      <c r="CH79" s="131">
        <f t="shared" si="205"/>
        <v>6.3218390804597707E-2</v>
      </c>
      <c r="CI79" s="129">
        <f t="shared" si="205"/>
        <v>5.8521999145664243E-2</v>
      </c>
      <c r="CJ79" s="135">
        <f t="shared" si="205"/>
        <v>5.489117068371864E-2</v>
      </c>
      <c r="CK79" s="136">
        <f t="shared" si="205"/>
        <v>5.5156874546661114E-2</v>
      </c>
    </row>
    <row r="80" spans="1:89" x14ac:dyDescent="0.15">
      <c r="A80" s="137" t="s">
        <v>25</v>
      </c>
      <c r="B80" s="206">
        <v>360</v>
      </c>
      <c r="C80" s="190">
        <v>313</v>
      </c>
      <c r="D80" s="191">
        <v>185</v>
      </c>
      <c r="E80" s="192">
        <v>223</v>
      </c>
      <c r="F80" s="189">
        <v>305</v>
      </c>
      <c r="G80" s="193">
        <v>144</v>
      </c>
      <c r="H80" s="191">
        <v>553</v>
      </c>
      <c r="I80" s="192">
        <v>428</v>
      </c>
      <c r="J80" s="189">
        <v>77</v>
      </c>
      <c r="K80" s="190">
        <v>44</v>
      </c>
      <c r="L80" s="191">
        <v>185</v>
      </c>
      <c r="M80" s="189">
        <v>180</v>
      </c>
      <c r="N80" s="194">
        <v>338</v>
      </c>
      <c r="O80" s="207">
        <v>249</v>
      </c>
      <c r="P80" s="189">
        <v>256</v>
      </c>
      <c r="Q80" s="190">
        <v>120</v>
      </c>
      <c r="R80" s="191">
        <v>285</v>
      </c>
      <c r="S80" s="192">
        <v>192</v>
      </c>
      <c r="T80" s="198">
        <v>65</v>
      </c>
      <c r="U80" s="189">
        <v>29</v>
      </c>
      <c r="V80" s="191">
        <v>279</v>
      </c>
      <c r="W80" s="208">
        <v>240</v>
      </c>
      <c r="X80" s="189">
        <v>209</v>
      </c>
      <c r="Y80" s="193">
        <v>70</v>
      </c>
      <c r="Z80" s="191">
        <v>472</v>
      </c>
      <c r="AA80" s="189">
        <v>506</v>
      </c>
      <c r="AB80" s="172">
        <f t="shared" si="193"/>
        <v>3569</v>
      </c>
      <c r="AC80" s="173">
        <f t="shared" si="194"/>
        <v>2738</v>
      </c>
      <c r="AE80" s="277" t="str">
        <f>$AE$18</f>
        <v>18:00 - 18:59</v>
      </c>
      <c r="AF80" s="126">
        <f t="shared" si="203"/>
        <v>605</v>
      </c>
      <c r="AG80" s="190">
        <f t="shared" si="203"/>
        <v>593</v>
      </c>
      <c r="AH80" s="191">
        <f t="shared" si="203"/>
        <v>216</v>
      </c>
      <c r="AI80" s="192">
        <f t="shared" si="203"/>
        <v>294</v>
      </c>
      <c r="AJ80" s="278">
        <f t="shared" si="203"/>
        <v>252</v>
      </c>
      <c r="AK80" s="193">
        <f t="shared" si="203"/>
        <v>658</v>
      </c>
      <c r="AL80" s="191">
        <f t="shared" si="203"/>
        <v>808</v>
      </c>
      <c r="AM80" s="192">
        <f t="shared" si="203"/>
        <v>644</v>
      </c>
      <c r="AN80" s="278">
        <f t="shared" si="203"/>
        <v>128</v>
      </c>
      <c r="AO80" s="193">
        <f t="shared" si="203"/>
        <v>20</v>
      </c>
      <c r="AP80" s="191">
        <f t="shared" si="204"/>
        <v>228</v>
      </c>
      <c r="AQ80" s="278">
        <f t="shared" si="204"/>
        <v>122</v>
      </c>
      <c r="AR80" s="194">
        <f t="shared" si="204"/>
        <v>453</v>
      </c>
      <c r="AS80" s="195">
        <f t="shared" si="204"/>
        <v>335</v>
      </c>
      <c r="AT80" s="278">
        <f t="shared" si="204"/>
        <v>241</v>
      </c>
      <c r="AU80" s="193">
        <f t="shared" si="204"/>
        <v>233</v>
      </c>
      <c r="AV80" s="191">
        <f t="shared" si="204"/>
        <v>338</v>
      </c>
      <c r="AW80" s="192">
        <f t="shared" si="204"/>
        <v>387</v>
      </c>
      <c r="AX80" s="278">
        <f t="shared" si="204"/>
        <v>90</v>
      </c>
      <c r="AY80" s="193">
        <f t="shared" si="204"/>
        <v>27</v>
      </c>
      <c r="AZ80" s="191">
        <f t="shared" si="204"/>
        <v>475</v>
      </c>
      <c r="BA80" s="192">
        <f t="shared" si="204"/>
        <v>300</v>
      </c>
      <c r="BB80" s="278">
        <f t="shared" si="204"/>
        <v>280</v>
      </c>
      <c r="BC80" s="193">
        <f t="shared" si="204"/>
        <v>163</v>
      </c>
      <c r="BD80" s="191">
        <f t="shared" si="204"/>
        <v>309</v>
      </c>
      <c r="BE80" s="278">
        <f t="shared" si="204"/>
        <v>675</v>
      </c>
      <c r="BF80" s="172">
        <f>SUM(AF80,AH80,AJ80,AL80,AN80,AP80,AR80,AT80,AV80,AX80,AZ80,BB80,BD80)</f>
        <v>4423</v>
      </c>
      <c r="BG80" s="173">
        <f>SUM(AG80,AI80,AK80,AM80,AO80,AQ80,AS80,AU80,AW80,AY80,BA80,BC80,BE80)</f>
        <v>4451</v>
      </c>
      <c r="BI80" s="137" t="s">
        <v>25</v>
      </c>
      <c r="BJ80" s="129">
        <f t="shared" ref="BJ80:CK80" si="206">B80/B95</f>
        <v>5.3199349785724839E-2</v>
      </c>
      <c r="BK80" s="130">
        <f t="shared" si="206"/>
        <v>3.928705911886532E-2</v>
      </c>
      <c r="BL80" s="131">
        <f t="shared" si="206"/>
        <v>5.0880088008800881E-2</v>
      </c>
      <c r="BM80" s="132">
        <f t="shared" si="206"/>
        <v>4.7215752699555365E-2</v>
      </c>
      <c r="BN80" s="129">
        <f t="shared" si="206"/>
        <v>6.0217176702862786E-2</v>
      </c>
      <c r="BO80" s="130">
        <f t="shared" si="206"/>
        <v>2.6509572901325478E-2</v>
      </c>
      <c r="BP80" s="131">
        <f t="shared" si="206"/>
        <v>5.7400871911978409E-2</v>
      </c>
      <c r="BQ80" s="132">
        <f t="shared" si="206"/>
        <v>4.7240618101545256E-2</v>
      </c>
      <c r="BR80" s="129">
        <f t="shared" si="206"/>
        <v>5.0130208333333336E-2</v>
      </c>
      <c r="BS80" s="130">
        <f t="shared" si="206"/>
        <v>3.7446808510638301E-2</v>
      </c>
      <c r="BT80" s="131">
        <f t="shared" si="206"/>
        <v>5.2142051860202931E-2</v>
      </c>
      <c r="BU80" s="129">
        <f t="shared" si="206"/>
        <v>5.1590713671539126E-2</v>
      </c>
      <c r="BV80" s="133">
        <f t="shared" si="206"/>
        <v>4.5284030010718117E-2</v>
      </c>
      <c r="BW80" s="134">
        <f t="shared" si="206"/>
        <v>3.4971910112359547E-2</v>
      </c>
      <c r="BX80" s="129">
        <f t="shared" si="206"/>
        <v>5.5339386078685687E-2</v>
      </c>
      <c r="BY80" s="130">
        <f t="shared" si="206"/>
        <v>3.3860045146726865E-2</v>
      </c>
      <c r="BZ80" s="131">
        <f t="shared" si="206"/>
        <v>5.0993022007514759E-2</v>
      </c>
      <c r="CA80" s="132">
        <f t="shared" si="206"/>
        <v>3.8600723763570564E-2</v>
      </c>
      <c r="CB80" s="129">
        <f t="shared" si="206"/>
        <v>5.8558558558558557E-2</v>
      </c>
      <c r="CC80" s="130">
        <f t="shared" si="206"/>
        <v>4.5597484276729557E-2</v>
      </c>
      <c r="CD80" s="131">
        <f t="shared" si="206"/>
        <v>5.3861003861003863E-2</v>
      </c>
      <c r="CE80" s="132">
        <f t="shared" si="206"/>
        <v>4.6801872074882997E-2</v>
      </c>
      <c r="CF80" s="129">
        <f t="shared" si="206"/>
        <v>5.548181576851606E-2</v>
      </c>
      <c r="CG80" s="130">
        <f t="shared" si="206"/>
        <v>3.2036613272311214E-2</v>
      </c>
      <c r="CH80" s="131">
        <f t="shared" si="206"/>
        <v>6.6162040930754132E-2</v>
      </c>
      <c r="CI80" s="129">
        <f t="shared" si="206"/>
        <v>5.4036736437419908E-2</v>
      </c>
      <c r="CJ80" s="135">
        <f t="shared" si="206"/>
        <v>5.4860427939006397E-2</v>
      </c>
      <c r="CK80" s="136">
        <f t="shared" si="206"/>
        <v>4.2255042671728631E-2</v>
      </c>
    </row>
    <row r="81" spans="1:89" ht="14" thickBot="1" x14ac:dyDescent="0.2">
      <c r="A81" s="146" t="s">
        <v>26</v>
      </c>
      <c r="B81" s="203">
        <v>374</v>
      </c>
      <c r="C81" s="197">
        <v>671</v>
      </c>
      <c r="D81" s="198">
        <v>228</v>
      </c>
      <c r="E81" s="199">
        <v>384</v>
      </c>
      <c r="F81" s="196">
        <v>299</v>
      </c>
      <c r="G81" s="200">
        <v>230</v>
      </c>
      <c r="H81" s="198">
        <v>544</v>
      </c>
      <c r="I81" s="199">
        <v>637</v>
      </c>
      <c r="J81" s="196">
        <v>66</v>
      </c>
      <c r="K81" s="197">
        <v>57</v>
      </c>
      <c r="L81" s="198">
        <v>188</v>
      </c>
      <c r="M81" s="196">
        <v>242</v>
      </c>
      <c r="N81" s="201">
        <v>488</v>
      </c>
      <c r="O81" s="204">
        <v>440</v>
      </c>
      <c r="P81" s="196">
        <v>258</v>
      </c>
      <c r="Q81" s="197">
        <v>207</v>
      </c>
      <c r="R81" s="198">
        <v>334</v>
      </c>
      <c r="S81" s="199">
        <v>278</v>
      </c>
      <c r="T81" s="196">
        <v>38</v>
      </c>
      <c r="U81" s="200">
        <v>28</v>
      </c>
      <c r="V81" s="198">
        <v>306</v>
      </c>
      <c r="W81" s="205">
        <v>334</v>
      </c>
      <c r="X81" s="196">
        <v>181</v>
      </c>
      <c r="Y81" s="200">
        <v>120</v>
      </c>
      <c r="Z81" s="198">
        <v>484</v>
      </c>
      <c r="AA81" s="196">
        <v>602</v>
      </c>
      <c r="AB81" s="172">
        <f t="shared" si="193"/>
        <v>3788</v>
      </c>
      <c r="AC81" s="173">
        <f t="shared" si="194"/>
        <v>4230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5.5268213388503032E-2</v>
      </c>
      <c r="BK81" s="130">
        <f t="shared" si="207"/>
        <v>8.4222417472072292E-2</v>
      </c>
      <c r="BL81" s="131">
        <f t="shared" si="207"/>
        <v>6.2706270627062702E-2</v>
      </c>
      <c r="BM81" s="132">
        <f t="shared" si="207"/>
        <v>8.1304255769637943E-2</v>
      </c>
      <c r="BN81" s="129">
        <f t="shared" si="207"/>
        <v>5.9032576505429417E-2</v>
      </c>
      <c r="BO81" s="130">
        <f t="shared" si="207"/>
        <v>4.2341678939617086E-2</v>
      </c>
      <c r="BP81" s="131">
        <f t="shared" si="207"/>
        <v>5.6466680506539337E-2</v>
      </c>
      <c r="BQ81" s="132">
        <f t="shared" si="207"/>
        <v>7.0309050772626933E-2</v>
      </c>
      <c r="BR81" s="129">
        <f t="shared" si="207"/>
        <v>4.296875E-2</v>
      </c>
      <c r="BS81" s="130">
        <f t="shared" si="207"/>
        <v>4.851063829787234E-2</v>
      </c>
      <c r="BT81" s="131">
        <f t="shared" si="207"/>
        <v>5.2987598647125142E-2</v>
      </c>
      <c r="BU81" s="129">
        <f t="shared" si="207"/>
        <v>6.9360848380624826E-2</v>
      </c>
      <c r="BV81" s="133">
        <f t="shared" si="207"/>
        <v>6.5380493033226156E-2</v>
      </c>
      <c r="BW81" s="134">
        <f t="shared" si="207"/>
        <v>6.1797752808988762E-2</v>
      </c>
      <c r="BX81" s="129">
        <f t="shared" si="207"/>
        <v>5.5771725032425425E-2</v>
      </c>
      <c r="BY81" s="130">
        <f t="shared" si="207"/>
        <v>5.8408577878103836E-2</v>
      </c>
      <c r="BZ81" s="131">
        <f t="shared" si="207"/>
        <v>5.9760243335122559E-2</v>
      </c>
      <c r="CA81" s="132">
        <f t="shared" si="207"/>
        <v>5.5890631282669884E-2</v>
      </c>
      <c r="CB81" s="129">
        <f t="shared" si="207"/>
        <v>3.4234234234234232E-2</v>
      </c>
      <c r="CC81" s="130">
        <f t="shared" si="207"/>
        <v>4.40251572327044E-2</v>
      </c>
      <c r="CD81" s="131">
        <f t="shared" si="207"/>
        <v>5.9073359073359075E-2</v>
      </c>
      <c r="CE81" s="132">
        <f t="shared" si="207"/>
        <v>6.5132605304212166E-2</v>
      </c>
      <c r="CF81" s="129">
        <f t="shared" si="207"/>
        <v>4.804884523493496E-2</v>
      </c>
      <c r="CG81" s="130">
        <f t="shared" si="207"/>
        <v>5.4919908466819219E-2</v>
      </c>
      <c r="CH81" s="131">
        <f t="shared" si="207"/>
        <v>6.7844126717129236E-2</v>
      </c>
      <c r="CI81" s="129">
        <f t="shared" si="207"/>
        <v>6.4288765484835544E-2</v>
      </c>
      <c r="CJ81" s="135">
        <f t="shared" si="207"/>
        <v>5.8226758484997539E-2</v>
      </c>
      <c r="CK81" s="136">
        <f t="shared" si="207"/>
        <v>6.5280800037038747E-2</v>
      </c>
    </row>
    <row r="82" spans="1:89" ht="15" thickTop="1" thickBot="1" x14ac:dyDescent="0.2">
      <c r="A82" s="137" t="s">
        <v>27</v>
      </c>
      <c r="B82" s="206">
        <v>308</v>
      </c>
      <c r="C82" s="190">
        <v>502</v>
      </c>
      <c r="D82" s="191">
        <v>203</v>
      </c>
      <c r="E82" s="192">
        <v>314</v>
      </c>
      <c r="F82" s="189">
        <v>256</v>
      </c>
      <c r="G82" s="193">
        <v>268</v>
      </c>
      <c r="H82" s="191">
        <v>609</v>
      </c>
      <c r="I82" s="192">
        <v>523</v>
      </c>
      <c r="J82" s="189">
        <v>88</v>
      </c>
      <c r="K82" s="190">
        <v>44</v>
      </c>
      <c r="L82" s="191">
        <v>225</v>
      </c>
      <c r="M82" s="189">
        <v>189</v>
      </c>
      <c r="N82" s="194">
        <v>455</v>
      </c>
      <c r="O82" s="207">
        <v>320</v>
      </c>
      <c r="P82" s="189">
        <v>296</v>
      </c>
      <c r="Q82" s="190">
        <v>189</v>
      </c>
      <c r="R82" s="191">
        <v>354</v>
      </c>
      <c r="S82" s="192">
        <v>319</v>
      </c>
      <c r="T82" s="189">
        <v>51</v>
      </c>
      <c r="U82" s="193">
        <v>38</v>
      </c>
      <c r="V82" s="191">
        <v>303</v>
      </c>
      <c r="W82" s="208">
        <v>318</v>
      </c>
      <c r="X82" s="189">
        <v>235</v>
      </c>
      <c r="Y82" s="193">
        <v>127</v>
      </c>
      <c r="Z82" s="191">
        <v>474</v>
      </c>
      <c r="AA82" s="189">
        <v>694</v>
      </c>
      <c r="AB82" s="172">
        <f t="shared" si="193"/>
        <v>3857</v>
      </c>
      <c r="AC82" s="173">
        <f t="shared" si="194"/>
        <v>3845</v>
      </c>
      <c r="AE82" s="269" t="s">
        <v>13</v>
      </c>
      <c r="AF82" s="20">
        <f t="shared" ref="AF82:BG82" si="208">SUM(AF79:AF81)</f>
        <v>1117</v>
      </c>
      <c r="AG82" s="21">
        <f t="shared" si="208"/>
        <v>1093</v>
      </c>
      <c r="AH82" s="20">
        <f t="shared" si="208"/>
        <v>420</v>
      </c>
      <c r="AI82" s="21">
        <f t="shared" si="208"/>
        <v>621</v>
      </c>
      <c r="AJ82" s="20">
        <f t="shared" si="208"/>
        <v>631</v>
      </c>
      <c r="AK82" s="21">
        <f t="shared" si="208"/>
        <v>1054</v>
      </c>
      <c r="AL82" s="20">
        <f t="shared" si="208"/>
        <v>1582</v>
      </c>
      <c r="AM82" s="21">
        <f t="shared" si="208"/>
        <v>1208</v>
      </c>
      <c r="AN82" s="20">
        <f t="shared" si="208"/>
        <v>251</v>
      </c>
      <c r="AO82" s="21">
        <f t="shared" si="208"/>
        <v>54</v>
      </c>
      <c r="AP82" s="20">
        <f t="shared" si="208"/>
        <v>563</v>
      </c>
      <c r="AQ82" s="21">
        <f t="shared" si="208"/>
        <v>249</v>
      </c>
      <c r="AR82" s="20">
        <f t="shared" si="208"/>
        <v>954</v>
      </c>
      <c r="AS82" s="21">
        <f t="shared" si="208"/>
        <v>774</v>
      </c>
      <c r="AT82" s="20">
        <f t="shared" si="208"/>
        <v>571</v>
      </c>
      <c r="AU82" s="21">
        <f t="shared" si="208"/>
        <v>509</v>
      </c>
      <c r="AV82" s="20">
        <f t="shared" si="208"/>
        <v>680</v>
      </c>
      <c r="AW82" s="21">
        <f t="shared" si="208"/>
        <v>794</v>
      </c>
      <c r="AX82" s="20">
        <f t="shared" si="208"/>
        <v>246</v>
      </c>
      <c r="AY82" s="21">
        <f t="shared" si="208"/>
        <v>51</v>
      </c>
      <c r="AZ82" s="20">
        <f t="shared" si="208"/>
        <v>803</v>
      </c>
      <c r="BA82" s="21">
        <f t="shared" si="208"/>
        <v>678</v>
      </c>
      <c r="BB82" s="20">
        <f t="shared" si="208"/>
        <v>593</v>
      </c>
      <c r="BC82" s="21">
        <f t="shared" si="208"/>
        <v>317</v>
      </c>
      <c r="BD82" s="20">
        <f t="shared" si="208"/>
        <v>784</v>
      </c>
      <c r="BE82" s="21">
        <f t="shared" si="208"/>
        <v>1367</v>
      </c>
      <c r="BF82" s="174">
        <f t="shared" si="208"/>
        <v>9195</v>
      </c>
      <c r="BG82" s="175">
        <f t="shared" si="208"/>
        <v>8769</v>
      </c>
      <c r="BI82" s="137" t="s">
        <v>27</v>
      </c>
      <c r="BJ82" s="129">
        <f t="shared" ref="BJ82:CK82" si="209">B82/B95</f>
        <v>4.551499926112014E-2</v>
      </c>
      <c r="BK82" s="130">
        <f t="shared" si="209"/>
        <v>6.3009915903100289E-2</v>
      </c>
      <c r="BL82" s="131">
        <f t="shared" si="209"/>
        <v>5.5830583058305829E-2</v>
      </c>
      <c r="BM82" s="132">
        <f t="shared" si="209"/>
        <v>6.6483167478297689E-2</v>
      </c>
      <c r="BN82" s="129">
        <f t="shared" si="209"/>
        <v>5.0542941757156956E-2</v>
      </c>
      <c r="BO82" s="130">
        <f t="shared" si="209"/>
        <v>4.9337260677466861E-2</v>
      </c>
      <c r="BP82" s="131">
        <f t="shared" si="209"/>
        <v>6.3213618434710406E-2</v>
      </c>
      <c r="BQ82" s="132">
        <f t="shared" si="209"/>
        <v>5.772626931567329E-2</v>
      </c>
      <c r="BR82" s="129">
        <f t="shared" si="209"/>
        <v>5.7291666666666664E-2</v>
      </c>
      <c r="BS82" s="130">
        <f t="shared" si="209"/>
        <v>3.7446808510638301E-2</v>
      </c>
      <c r="BT82" s="131">
        <f t="shared" si="209"/>
        <v>6.3416009019165734E-2</v>
      </c>
      <c r="BU82" s="129">
        <f t="shared" si="209"/>
        <v>5.4170249355116079E-2</v>
      </c>
      <c r="BV82" s="133">
        <f t="shared" si="209"/>
        <v>6.0959271168274383E-2</v>
      </c>
      <c r="BW82" s="134">
        <f t="shared" si="209"/>
        <v>4.49438202247191E-2</v>
      </c>
      <c r="BX82" s="129">
        <f t="shared" si="209"/>
        <v>6.3986165153480323E-2</v>
      </c>
      <c r="BY82" s="130">
        <f t="shared" si="209"/>
        <v>5.3329571106094806E-2</v>
      </c>
      <c r="BZ82" s="131">
        <f t="shared" si="209"/>
        <v>6.3338701019860444E-2</v>
      </c>
      <c r="CA82" s="132">
        <f t="shared" si="209"/>
        <v>6.4133494169682351E-2</v>
      </c>
      <c r="CB82" s="129">
        <f t="shared" si="209"/>
        <v>4.5945945945945948E-2</v>
      </c>
      <c r="CC82" s="130">
        <f t="shared" si="209"/>
        <v>5.9748427672955975E-2</v>
      </c>
      <c r="CD82" s="131">
        <f t="shared" si="209"/>
        <v>5.8494208494208492E-2</v>
      </c>
      <c r="CE82" s="132">
        <f t="shared" si="209"/>
        <v>6.2012480499219966E-2</v>
      </c>
      <c r="CF82" s="129">
        <f t="shared" si="209"/>
        <v>6.2383859835412794E-2</v>
      </c>
      <c r="CG82" s="130">
        <f t="shared" si="209"/>
        <v>5.8123569794050346E-2</v>
      </c>
      <c r="CH82" s="131">
        <f t="shared" si="209"/>
        <v>6.6442388561816654E-2</v>
      </c>
      <c r="CI82" s="129">
        <f t="shared" si="209"/>
        <v>7.411362665527553E-2</v>
      </c>
      <c r="CJ82" s="135">
        <f t="shared" si="209"/>
        <v>5.9287383177570097E-2</v>
      </c>
      <c r="CK82" s="136">
        <f t="shared" si="209"/>
        <v>5.9339166936740899E-2</v>
      </c>
    </row>
    <row r="83" spans="1:89" ht="14" thickTop="1" x14ac:dyDescent="0.15">
      <c r="A83" s="146" t="s">
        <v>28</v>
      </c>
      <c r="B83" s="203">
        <v>388</v>
      </c>
      <c r="C83" s="197">
        <v>429</v>
      </c>
      <c r="D83" s="198">
        <v>195</v>
      </c>
      <c r="E83" s="199">
        <v>278</v>
      </c>
      <c r="F83" s="196">
        <v>273</v>
      </c>
      <c r="G83" s="200">
        <v>256</v>
      </c>
      <c r="H83" s="198">
        <v>596</v>
      </c>
      <c r="I83" s="199">
        <v>531</v>
      </c>
      <c r="J83" s="196">
        <v>99</v>
      </c>
      <c r="K83" s="197">
        <v>34</v>
      </c>
      <c r="L83" s="198">
        <v>283</v>
      </c>
      <c r="M83" s="196">
        <v>171</v>
      </c>
      <c r="N83" s="201">
        <v>408</v>
      </c>
      <c r="O83" s="204">
        <v>396</v>
      </c>
      <c r="P83" s="196">
        <v>279</v>
      </c>
      <c r="Q83" s="197">
        <v>164</v>
      </c>
      <c r="R83" s="198">
        <v>358</v>
      </c>
      <c r="S83" s="199">
        <v>305</v>
      </c>
      <c r="T83" s="196">
        <v>85</v>
      </c>
      <c r="U83" s="200">
        <v>33</v>
      </c>
      <c r="V83" s="198">
        <v>377</v>
      </c>
      <c r="W83" s="205">
        <v>290</v>
      </c>
      <c r="X83" s="196">
        <v>251</v>
      </c>
      <c r="Y83" s="200">
        <v>121</v>
      </c>
      <c r="Z83" s="198">
        <v>525</v>
      </c>
      <c r="AA83" s="196">
        <v>554</v>
      </c>
      <c r="AB83" s="172">
        <f t="shared" si="193"/>
        <v>4117</v>
      </c>
      <c r="AC83" s="173">
        <f t="shared" si="194"/>
        <v>3562</v>
      </c>
      <c r="BI83" s="146" t="s">
        <v>28</v>
      </c>
      <c r="BJ83" s="129">
        <f t="shared" ref="BJ83:CK83" si="210">B83/B95</f>
        <v>5.7337076991281218E-2</v>
      </c>
      <c r="BK83" s="130">
        <f t="shared" si="210"/>
        <v>5.3847119367390485E-2</v>
      </c>
      <c r="BL83" s="131">
        <f t="shared" si="210"/>
        <v>5.3630363036303627E-2</v>
      </c>
      <c r="BM83" s="132">
        <f t="shared" si="210"/>
        <v>5.8860893499894137E-2</v>
      </c>
      <c r="BN83" s="129">
        <f t="shared" si="210"/>
        <v>5.3899308983218167E-2</v>
      </c>
      <c r="BO83" s="130">
        <f t="shared" si="210"/>
        <v>4.7128129602356406E-2</v>
      </c>
      <c r="BP83" s="131">
        <f t="shared" si="210"/>
        <v>6.1864230849076191E-2</v>
      </c>
      <c r="BQ83" s="132">
        <f t="shared" si="210"/>
        <v>5.860927152317881E-2</v>
      </c>
      <c r="BR83" s="129">
        <f t="shared" si="210"/>
        <v>6.4453125E-2</v>
      </c>
      <c r="BS83" s="130">
        <f t="shared" si="210"/>
        <v>2.8936170212765958E-2</v>
      </c>
      <c r="BT83" s="131">
        <f t="shared" si="210"/>
        <v>7.9763246899661785E-2</v>
      </c>
      <c r="BU83" s="129">
        <f t="shared" si="210"/>
        <v>4.9011177987962166E-2</v>
      </c>
      <c r="BV83" s="133">
        <f t="shared" si="210"/>
        <v>5.4662379421221867E-2</v>
      </c>
      <c r="BW83" s="134">
        <f t="shared" si="210"/>
        <v>5.561797752808989E-2</v>
      </c>
      <c r="BX83" s="129">
        <f t="shared" si="210"/>
        <v>6.0311284046692608E-2</v>
      </c>
      <c r="BY83" s="130">
        <f t="shared" si="210"/>
        <v>4.6275395033860044E-2</v>
      </c>
      <c r="BZ83" s="131">
        <f t="shared" si="210"/>
        <v>6.4054392556808018E-2</v>
      </c>
      <c r="CA83" s="132">
        <f t="shared" si="210"/>
        <v>6.1318858061921992E-2</v>
      </c>
      <c r="CB83" s="129">
        <f t="shared" si="210"/>
        <v>7.6576576576576572E-2</v>
      </c>
      <c r="CC83" s="130">
        <f t="shared" si="210"/>
        <v>5.1886792452830191E-2</v>
      </c>
      <c r="CD83" s="131">
        <f t="shared" si="210"/>
        <v>7.2779922779922776E-2</v>
      </c>
      <c r="CE83" s="132">
        <f t="shared" si="210"/>
        <v>5.655226209048362E-2</v>
      </c>
      <c r="CF83" s="129">
        <f t="shared" si="210"/>
        <v>6.6631271568887707E-2</v>
      </c>
      <c r="CG83" s="130">
        <f t="shared" si="210"/>
        <v>5.5377574370709379E-2</v>
      </c>
      <c r="CH83" s="131">
        <f t="shared" si="210"/>
        <v>7.3591253153910852E-2</v>
      </c>
      <c r="CI83" s="129">
        <f t="shared" si="210"/>
        <v>5.9162750961127726E-2</v>
      </c>
      <c r="CJ83" s="135">
        <f t="shared" si="210"/>
        <v>6.3283939990162325E-2</v>
      </c>
      <c r="CK83" s="136">
        <f t="shared" si="210"/>
        <v>5.497168078769079E-2</v>
      </c>
    </row>
    <row r="84" spans="1:89" x14ac:dyDescent="0.15">
      <c r="A84" s="137" t="s">
        <v>29</v>
      </c>
      <c r="B84" s="206">
        <v>472</v>
      </c>
      <c r="C84" s="190">
        <v>617</v>
      </c>
      <c r="D84" s="191">
        <v>270</v>
      </c>
      <c r="E84" s="192">
        <v>339</v>
      </c>
      <c r="F84" s="189">
        <v>341</v>
      </c>
      <c r="G84" s="193">
        <v>487</v>
      </c>
      <c r="H84" s="191">
        <v>760</v>
      </c>
      <c r="I84" s="192">
        <v>644</v>
      </c>
      <c r="J84" s="189">
        <v>161</v>
      </c>
      <c r="K84" s="190">
        <v>40</v>
      </c>
      <c r="L84" s="191">
        <v>215</v>
      </c>
      <c r="M84" s="189">
        <v>153</v>
      </c>
      <c r="N84" s="194">
        <v>453</v>
      </c>
      <c r="O84" s="207">
        <v>392</v>
      </c>
      <c r="P84" s="189">
        <v>256</v>
      </c>
      <c r="Q84" s="190">
        <v>198</v>
      </c>
      <c r="R84" s="191">
        <v>274</v>
      </c>
      <c r="S84" s="192">
        <v>316</v>
      </c>
      <c r="T84" s="189">
        <v>123</v>
      </c>
      <c r="U84" s="193">
        <v>15</v>
      </c>
      <c r="V84" s="191">
        <v>349</v>
      </c>
      <c r="W84" s="208">
        <v>326</v>
      </c>
      <c r="X84" s="189">
        <v>223</v>
      </c>
      <c r="Y84" s="193">
        <v>154</v>
      </c>
      <c r="Z84" s="191">
        <v>325</v>
      </c>
      <c r="AA84" s="189">
        <v>630</v>
      </c>
      <c r="AB84" s="172">
        <f t="shared" si="193"/>
        <v>4222</v>
      </c>
      <c r="AC84" s="173">
        <f t="shared" si="194"/>
        <v>4311</v>
      </c>
      <c r="BI84" s="137" t="s">
        <v>29</v>
      </c>
      <c r="BJ84" s="129">
        <f t="shared" ref="BJ84:CK84" si="211">B84/B95</f>
        <v>6.9750258607950352E-2</v>
      </c>
      <c r="BK84" s="130">
        <f t="shared" si="211"/>
        <v>7.7444458390862309E-2</v>
      </c>
      <c r="BL84" s="131">
        <f t="shared" si="211"/>
        <v>7.4257425742574254E-2</v>
      </c>
      <c r="BM84" s="132">
        <f t="shared" si="211"/>
        <v>7.1776413296633493E-2</v>
      </c>
      <c r="BN84" s="129">
        <f t="shared" si="211"/>
        <v>6.732477788746298E-2</v>
      </c>
      <c r="BO84" s="130">
        <f t="shared" si="211"/>
        <v>8.9653902798232696E-2</v>
      </c>
      <c r="BP84" s="131">
        <f t="shared" si="211"/>
        <v>7.8887274237077018E-2</v>
      </c>
      <c r="BQ84" s="132">
        <f t="shared" si="211"/>
        <v>7.1081677704194254E-2</v>
      </c>
      <c r="BR84" s="129">
        <f t="shared" si="211"/>
        <v>0.10481770833333333</v>
      </c>
      <c r="BS84" s="130">
        <f t="shared" si="211"/>
        <v>3.4042553191489362E-2</v>
      </c>
      <c r="BT84" s="131">
        <f t="shared" si="211"/>
        <v>6.059751972942503E-2</v>
      </c>
      <c r="BU84" s="129">
        <f t="shared" si="211"/>
        <v>4.3852106620808254E-2</v>
      </c>
      <c r="BV84" s="133">
        <f t="shared" si="211"/>
        <v>6.0691318327974274E-2</v>
      </c>
      <c r="BW84" s="134">
        <f t="shared" si="211"/>
        <v>5.5056179775280899E-2</v>
      </c>
      <c r="BX84" s="129">
        <f t="shared" si="211"/>
        <v>5.5339386078685687E-2</v>
      </c>
      <c r="BY84" s="130">
        <f t="shared" si="211"/>
        <v>5.5869074492099324E-2</v>
      </c>
      <c r="BZ84" s="131">
        <f t="shared" si="211"/>
        <v>4.9024870280908926E-2</v>
      </c>
      <c r="CA84" s="132">
        <f t="shared" si="211"/>
        <v>6.353035786087656E-2</v>
      </c>
      <c r="CB84" s="129">
        <f t="shared" si="211"/>
        <v>0.11081081081081082</v>
      </c>
      <c r="CC84" s="130">
        <f t="shared" si="211"/>
        <v>2.358490566037736E-2</v>
      </c>
      <c r="CD84" s="131">
        <f t="shared" si="211"/>
        <v>6.737451737451737E-2</v>
      </c>
      <c r="CE84" s="132">
        <f t="shared" si="211"/>
        <v>6.3572542901716073E-2</v>
      </c>
      <c r="CF84" s="129">
        <f t="shared" si="211"/>
        <v>5.9198301035306607E-2</v>
      </c>
      <c r="CG84" s="130">
        <f t="shared" si="211"/>
        <v>7.0480549199084669E-2</v>
      </c>
      <c r="CH84" s="131">
        <f t="shared" si="211"/>
        <v>4.5556490047659097E-2</v>
      </c>
      <c r="CI84" s="129">
        <f t="shared" si="211"/>
        <v>6.7278940623665101E-2</v>
      </c>
      <c r="CJ84" s="135">
        <f t="shared" si="211"/>
        <v>6.4897934087555342E-2</v>
      </c>
      <c r="CK84" s="136">
        <f t="shared" si="211"/>
        <v>6.6530857910088434E-2</v>
      </c>
    </row>
    <row r="85" spans="1:89" x14ac:dyDescent="0.15">
      <c r="A85" s="146" t="s">
        <v>30</v>
      </c>
      <c r="B85" s="203">
        <v>512</v>
      </c>
      <c r="C85" s="197">
        <v>500</v>
      </c>
      <c r="D85" s="198">
        <v>204</v>
      </c>
      <c r="E85" s="199">
        <v>327</v>
      </c>
      <c r="F85" s="196">
        <v>379</v>
      </c>
      <c r="G85" s="200">
        <v>396</v>
      </c>
      <c r="H85" s="198">
        <v>774</v>
      </c>
      <c r="I85" s="199">
        <v>564</v>
      </c>
      <c r="J85" s="196">
        <v>123</v>
      </c>
      <c r="K85" s="197">
        <v>34</v>
      </c>
      <c r="L85" s="198">
        <v>335</v>
      </c>
      <c r="M85" s="196">
        <v>127</v>
      </c>
      <c r="N85" s="201">
        <v>501</v>
      </c>
      <c r="O85" s="204">
        <v>439</v>
      </c>
      <c r="P85" s="196">
        <v>330</v>
      </c>
      <c r="Q85" s="197">
        <v>276</v>
      </c>
      <c r="R85" s="198">
        <v>342</v>
      </c>
      <c r="S85" s="199">
        <v>407</v>
      </c>
      <c r="T85" s="196">
        <v>156</v>
      </c>
      <c r="U85" s="200">
        <v>24</v>
      </c>
      <c r="V85" s="198">
        <v>328</v>
      </c>
      <c r="W85" s="205">
        <v>378</v>
      </c>
      <c r="X85" s="196">
        <v>313</v>
      </c>
      <c r="Y85" s="200">
        <v>154</v>
      </c>
      <c r="Z85" s="198">
        <v>475</v>
      </c>
      <c r="AA85" s="196">
        <v>692</v>
      </c>
      <c r="AB85" s="172">
        <f t="shared" si="193"/>
        <v>4772</v>
      </c>
      <c r="AC85" s="173">
        <f t="shared" si="194"/>
        <v>4318</v>
      </c>
      <c r="BI85" s="146" t="s">
        <v>30</v>
      </c>
      <c r="BJ85" s="129">
        <f t="shared" ref="BJ85:CK85" si="212">B85/B95</f>
        <v>7.5661297473030881E-2</v>
      </c>
      <c r="BK85" s="130">
        <f t="shared" si="212"/>
        <v>6.2758880381573998E-2</v>
      </c>
      <c r="BL85" s="131">
        <f t="shared" si="212"/>
        <v>5.6105610561056105E-2</v>
      </c>
      <c r="BM85" s="132">
        <f t="shared" si="212"/>
        <v>6.9235655303832314E-2</v>
      </c>
      <c r="BN85" s="129">
        <f t="shared" si="212"/>
        <v>7.4827245804540962E-2</v>
      </c>
      <c r="BO85" s="130">
        <f t="shared" si="212"/>
        <v>7.2901325478645071E-2</v>
      </c>
      <c r="BP85" s="131">
        <f t="shared" si="212"/>
        <v>8.0340460867760019E-2</v>
      </c>
      <c r="BQ85" s="132">
        <f t="shared" si="212"/>
        <v>6.225165562913907E-2</v>
      </c>
      <c r="BR85" s="129">
        <f t="shared" si="212"/>
        <v>8.0078125E-2</v>
      </c>
      <c r="BS85" s="130">
        <f t="shared" si="212"/>
        <v>2.8936170212765958E-2</v>
      </c>
      <c r="BT85" s="131">
        <f t="shared" si="212"/>
        <v>9.4419391206313416E-2</v>
      </c>
      <c r="BU85" s="129">
        <f t="shared" si="212"/>
        <v>3.6400114646030379E-2</v>
      </c>
      <c r="BV85" s="133">
        <f t="shared" si="212"/>
        <v>6.7122186495176844E-2</v>
      </c>
      <c r="BW85" s="134">
        <f t="shared" si="212"/>
        <v>6.1657303370786516E-2</v>
      </c>
      <c r="BX85" s="129">
        <f t="shared" si="212"/>
        <v>7.1335927367055768E-2</v>
      </c>
      <c r="BY85" s="130">
        <f t="shared" si="212"/>
        <v>7.7878103837471777E-2</v>
      </c>
      <c r="BZ85" s="131">
        <f t="shared" si="212"/>
        <v>6.1191626409017714E-2</v>
      </c>
      <c r="CA85" s="132">
        <f t="shared" si="212"/>
        <v>8.1825492561318852E-2</v>
      </c>
      <c r="CB85" s="129">
        <f t="shared" si="212"/>
        <v>0.14054054054054055</v>
      </c>
      <c r="CC85" s="130">
        <f t="shared" si="212"/>
        <v>3.7735849056603772E-2</v>
      </c>
      <c r="CD85" s="131">
        <f t="shared" si="212"/>
        <v>6.3320463320463316E-2</v>
      </c>
      <c r="CE85" s="132">
        <f t="shared" si="212"/>
        <v>7.3712948517940718E-2</v>
      </c>
      <c r="CF85" s="129">
        <f t="shared" si="212"/>
        <v>8.3089992036102997E-2</v>
      </c>
      <c r="CG85" s="130">
        <f t="shared" si="212"/>
        <v>7.0480549199084669E-2</v>
      </c>
      <c r="CH85" s="131">
        <f t="shared" si="212"/>
        <v>6.6582562377347915E-2</v>
      </c>
      <c r="CI85" s="129">
        <f t="shared" si="212"/>
        <v>7.3900042716787698E-2</v>
      </c>
      <c r="CJ85" s="135">
        <f t="shared" si="212"/>
        <v>7.3352188883423514E-2</v>
      </c>
      <c r="CK85" s="136">
        <f t="shared" si="212"/>
        <v>6.663888760282112E-2</v>
      </c>
    </row>
    <row r="86" spans="1:89" x14ac:dyDescent="0.15">
      <c r="A86" s="137" t="s">
        <v>31</v>
      </c>
      <c r="B86" s="206">
        <v>605</v>
      </c>
      <c r="C86" s="190">
        <v>593</v>
      </c>
      <c r="D86" s="191">
        <v>216</v>
      </c>
      <c r="E86" s="192">
        <v>294</v>
      </c>
      <c r="F86" s="189">
        <v>252</v>
      </c>
      <c r="G86" s="193">
        <v>658</v>
      </c>
      <c r="H86" s="191">
        <v>808</v>
      </c>
      <c r="I86" s="192">
        <v>644</v>
      </c>
      <c r="J86" s="189">
        <v>128</v>
      </c>
      <c r="K86" s="190">
        <v>20</v>
      </c>
      <c r="L86" s="191">
        <v>228</v>
      </c>
      <c r="M86" s="189">
        <v>122</v>
      </c>
      <c r="N86" s="194">
        <v>453</v>
      </c>
      <c r="O86" s="207">
        <v>335</v>
      </c>
      <c r="P86" s="189">
        <v>241</v>
      </c>
      <c r="Q86" s="190">
        <v>233</v>
      </c>
      <c r="R86" s="191">
        <v>338</v>
      </c>
      <c r="S86" s="192">
        <v>387</v>
      </c>
      <c r="T86" s="189">
        <v>90</v>
      </c>
      <c r="U86" s="193">
        <v>27</v>
      </c>
      <c r="V86" s="191">
        <v>475</v>
      </c>
      <c r="W86" s="208">
        <v>300</v>
      </c>
      <c r="X86" s="189">
        <v>280</v>
      </c>
      <c r="Y86" s="193">
        <v>163</v>
      </c>
      <c r="Z86" s="191">
        <v>309</v>
      </c>
      <c r="AA86" s="189">
        <v>675</v>
      </c>
      <c r="AB86" s="172">
        <f t="shared" si="193"/>
        <v>4423</v>
      </c>
      <c r="AC86" s="173">
        <f t="shared" si="194"/>
        <v>4451</v>
      </c>
      <c r="BI86" s="137" t="s">
        <v>31</v>
      </c>
      <c r="BJ86" s="129">
        <f t="shared" ref="BJ86:CK86" si="213">B86/B95</f>
        <v>8.940446283434314E-2</v>
      </c>
      <c r="BK86" s="130">
        <f t="shared" si="213"/>
        <v>7.443203213254676E-2</v>
      </c>
      <c r="BL86" s="131">
        <f t="shared" si="213"/>
        <v>5.9405940594059403E-2</v>
      </c>
      <c r="BM86" s="132">
        <f t="shared" si="213"/>
        <v>6.224857082362905E-2</v>
      </c>
      <c r="BN86" s="129">
        <f t="shared" si="213"/>
        <v>4.9753208292201381E-2</v>
      </c>
      <c r="BO86" s="130">
        <f t="shared" si="213"/>
        <v>0.1211340206185567</v>
      </c>
      <c r="BP86" s="131">
        <f t="shared" si="213"/>
        <v>8.3869628399418722E-2</v>
      </c>
      <c r="BQ86" s="132">
        <f t="shared" si="213"/>
        <v>7.1081677704194254E-2</v>
      </c>
      <c r="BR86" s="129">
        <f t="shared" si="213"/>
        <v>8.3333333333333329E-2</v>
      </c>
      <c r="BS86" s="130">
        <f t="shared" si="213"/>
        <v>1.7021276595744681E-2</v>
      </c>
      <c r="BT86" s="131">
        <f t="shared" si="213"/>
        <v>6.426155580608793E-2</v>
      </c>
      <c r="BU86" s="129">
        <f t="shared" si="213"/>
        <v>3.4967039266265404E-2</v>
      </c>
      <c r="BV86" s="133">
        <f t="shared" si="213"/>
        <v>6.0691318327974274E-2</v>
      </c>
      <c r="BW86" s="134">
        <f t="shared" si="213"/>
        <v>4.7050561797752806E-2</v>
      </c>
      <c r="BX86" s="129">
        <f t="shared" si="213"/>
        <v>5.2096843925637702E-2</v>
      </c>
      <c r="BY86" s="130">
        <f t="shared" si="213"/>
        <v>6.5744920993227984E-2</v>
      </c>
      <c r="BZ86" s="131">
        <f t="shared" si="213"/>
        <v>6.047593487207014E-2</v>
      </c>
      <c r="CA86" s="132">
        <f t="shared" si="213"/>
        <v>7.7804583835946919E-2</v>
      </c>
      <c r="CB86" s="129">
        <f t="shared" si="213"/>
        <v>8.1081081081081086E-2</v>
      </c>
      <c r="CC86" s="130">
        <f t="shared" si="213"/>
        <v>4.2452830188679243E-2</v>
      </c>
      <c r="CD86" s="131">
        <f t="shared" si="213"/>
        <v>9.1698841698841696E-2</v>
      </c>
      <c r="CE86" s="132">
        <f t="shared" si="213"/>
        <v>5.8502340093603743E-2</v>
      </c>
      <c r="CF86" s="129">
        <f t="shared" si="213"/>
        <v>7.4329705335810986E-2</v>
      </c>
      <c r="CG86" s="130">
        <f t="shared" si="213"/>
        <v>7.4599542334096117E-2</v>
      </c>
      <c r="CH86" s="131">
        <f t="shared" si="213"/>
        <v>4.3313708999158956E-2</v>
      </c>
      <c r="CI86" s="129">
        <f t="shared" si="213"/>
        <v>7.2084579239641178E-2</v>
      </c>
      <c r="CJ86" s="135">
        <f t="shared" si="213"/>
        <v>6.7987579931136258E-2</v>
      </c>
      <c r="CK86" s="136">
        <f t="shared" si="213"/>
        <v>6.8691451764742201E-2</v>
      </c>
    </row>
    <row r="87" spans="1:89" x14ac:dyDescent="0.15">
      <c r="A87" s="146" t="s">
        <v>32</v>
      </c>
      <c r="B87" s="203">
        <v>324</v>
      </c>
      <c r="C87" s="197">
        <v>272</v>
      </c>
      <c r="D87" s="198">
        <v>140</v>
      </c>
      <c r="E87" s="199">
        <v>232</v>
      </c>
      <c r="F87" s="196">
        <v>196</v>
      </c>
      <c r="G87" s="200">
        <v>372</v>
      </c>
      <c r="H87" s="198">
        <v>580</v>
      </c>
      <c r="I87" s="199">
        <v>459</v>
      </c>
      <c r="J87" s="196">
        <v>133</v>
      </c>
      <c r="K87" s="197">
        <v>23</v>
      </c>
      <c r="L87" s="198">
        <v>243</v>
      </c>
      <c r="M87" s="196">
        <v>91</v>
      </c>
      <c r="N87" s="201">
        <v>501</v>
      </c>
      <c r="O87" s="204">
        <v>357</v>
      </c>
      <c r="P87" s="196">
        <v>221</v>
      </c>
      <c r="Q87" s="197">
        <v>217</v>
      </c>
      <c r="R87" s="198">
        <v>260</v>
      </c>
      <c r="S87" s="199">
        <v>364</v>
      </c>
      <c r="T87" s="196">
        <v>92</v>
      </c>
      <c r="U87" s="200">
        <v>17</v>
      </c>
      <c r="V87" s="198">
        <v>591</v>
      </c>
      <c r="W87" s="205">
        <v>251</v>
      </c>
      <c r="X87" s="196">
        <v>181</v>
      </c>
      <c r="Y87" s="200">
        <v>130</v>
      </c>
      <c r="Z87" s="198">
        <v>294</v>
      </c>
      <c r="AA87" s="196">
        <v>732</v>
      </c>
      <c r="AB87" s="172">
        <f t="shared" si="193"/>
        <v>3756</v>
      </c>
      <c r="AC87" s="173">
        <f t="shared" si="194"/>
        <v>3517</v>
      </c>
      <c r="BI87" s="146" t="s">
        <v>32</v>
      </c>
      <c r="BJ87" s="129">
        <f t="shared" ref="BJ87:CK87" si="214">B87/B95</f>
        <v>4.7879414807152354E-2</v>
      </c>
      <c r="BK87" s="130">
        <f t="shared" si="214"/>
        <v>3.4140830927576249E-2</v>
      </c>
      <c r="BL87" s="131">
        <f t="shared" si="214"/>
        <v>3.8503850385038507E-2</v>
      </c>
      <c r="BM87" s="132">
        <f t="shared" si="214"/>
        <v>4.9121321194156256E-2</v>
      </c>
      <c r="BN87" s="129">
        <f t="shared" si="214"/>
        <v>3.8696939782823299E-2</v>
      </c>
      <c r="BO87" s="130">
        <f t="shared" si="214"/>
        <v>6.848306332842416E-2</v>
      </c>
      <c r="BP87" s="131">
        <f t="shared" si="214"/>
        <v>6.0203446128295618E-2</v>
      </c>
      <c r="BQ87" s="132">
        <f t="shared" si="214"/>
        <v>5.066225165562914E-2</v>
      </c>
      <c r="BR87" s="129">
        <f t="shared" si="214"/>
        <v>8.6588541666666671E-2</v>
      </c>
      <c r="BS87" s="130">
        <f t="shared" si="214"/>
        <v>1.9574468085106381E-2</v>
      </c>
      <c r="BT87" s="131">
        <f t="shared" si="214"/>
        <v>6.8489289740698983E-2</v>
      </c>
      <c r="BU87" s="129">
        <f t="shared" si="214"/>
        <v>2.6081971911722557E-2</v>
      </c>
      <c r="BV87" s="133">
        <f t="shared" si="214"/>
        <v>6.7122186495176844E-2</v>
      </c>
      <c r="BW87" s="134">
        <f t="shared" si="214"/>
        <v>5.0140449438202249E-2</v>
      </c>
      <c r="BX87" s="129">
        <f t="shared" si="214"/>
        <v>4.7773454388240377E-2</v>
      </c>
      <c r="BY87" s="130">
        <f t="shared" si="214"/>
        <v>6.1230248306997741E-2</v>
      </c>
      <c r="BZ87" s="131">
        <f t="shared" si="214"/>
        <v>4.6519949901592417E-2</v>
      </c>
      <c r="CA87" s="132">
        <f t="shared" si="214"/>
        <v>7.3180538801769196E-2</v>
      </c>
      <c r="CB87" s="129">
        <f t="shared" si="214"/>
        <v>8.2882882882882883E-2</v>
      </c>
      <c r="CC87" s="130">
        <f t="shared" si="214"/>
        <v>2.6729559748427674E-2</v>
      </c>
      <c r="CD87" s="131">
        <f t="shared" si="214"/>
        <v>0.1140926640926641</v>
      </c>
      <c r="CE87" s="132">
        <f t="shared" si="214"/>
        <v>4.8946957878315135E-2</v>
      </c>
      <c r="CF87" s="129">
        <f t="shared" si="214"/>
        <v>4.804884523493496E-2</v>
      </c>
      <c r="CG87" s="130">
        <f t="shared" si="214"/>
        <v>5.9496567505720827E-2</v>
      </c>
      <c r="CH87" s="131">
        <f t="shared" si="214"/>
        <v>4.1211101766190077E-2</v>
      </c>
      <c r="CI87" s="129">
        <f t="shared" si="214"/>
        <v>7.8171721486544207E-2</v>
      </c>
      <c r="CJ87" s="135">
        <f t="shared" si="214"/>
        <v>5.7734874569601573E-2</v>
      </c>
      <c r="CK87" s="136">
        <f t="shared" si="214"/>
        <v>5.4277204191552075E-2</v>
      </c>
    </row>
    <row r="88" spans="1:89" x14ac:dyDescent="0.15">
      <c r="A88" s="137" t="s">
        <v>33</v>
      </c>
      <c r="B88" s="206">
        <v>418</v>
      </c>
      <c r="C88" s="190">
        <v>549</v>
      </c>
      <c r="D88" s="191">
        <v>67</v>
      </c>
      <c r="E88" s="192">
        <v>342</v>
      </c>
      <c r="F88" s="189">
        <v>126</v>
      </c>
      <c r="G88" s="193">
        <v>640</v>
      </c>
      <c r="H88" s="191">
        <v>492</v>
      </c>
      <c r="I88" s="192">
        <v>615</v>
      </c>
      <c r="J88" s="189">
        <v>135</v>
      </c>
      <c r="K88" s="190">
        <v>60</v>
      </c>
      <c r="L88" s="191">
        <v>224</v>
      </c>
      <c r="M88" s="189">
        <v>75</v>
      </c>
      <c r="N88" s="194">
        <v>424</v>
      </c>
      <c r="O88" s="207">
        <v>380</v>
      </c>
      <c r="P88" s="189">
        <v>233</v>
      </c>
      <c r="Q88" s="190">
        <v>274</v>
      </c>
      <c r="R88" s="191">
        <v>306</v>
      </c>
      <c r="S88" s="192">
        <v>434</v>
      </c>
      <c r="T88" s="189">
        <v>41</v>
      </c>
      <c r="U88" s="193">
        <v>35</v>
      </c>
      <c r="V88" s="191">
        <v>512</v>
      </c>
      <c r="W88" s="208">
        <v>228</v>
      </c>
      <c r="X88" s="189">
        <v>244</v>
      </c>
      <c r="Y88" s="193">
        <v>122</v>
      </c>
      <c r="Z88" s="191">
        <v>395</v>
      </c>
      <c r="AA88" s="189">
        <v>722</v>
      </c>
      <c r="AB88" s="172">
        <f t="shared" si="193"/>
        <v>3617</v>
      </c>
      <c r="AC88" s="173">
        <f t="shared" si="194"/>
        <v>4476</v>
      </c>
      <c r="BI88" s="137" t="s">
        <v>33</v>
      </c>
      <c r="BJ88" s="129">
        <f t="shared" ref="BJ88:CK88" si="215">B88/B95</f>
        <v>6.1770356140091624E-2</v>
      </c>
      <c r="BK88" s="130">
        <f t="shared" si="215"/>
        <v>6.8909250658968246E-2</v>
      </c>
      <c r="BL88" s="131">
        <f t="shared" si="215"/>
        <v>1.8426842684268425E-2</v>
      </c>
      <c r="BM88" s="132">
        <f t="shared" si="215"/>
        <v>7.2411602794833788E-2</v>
      </c>
      <c r="BN88" s="129">
        <f t="shared" si="215"/>
        <v>2.4876604146100691E-2</v>
      </c>
      <c r="BO88" s="130">
        <f t="shared" si="215"/>
        <v>0.11782032400589101</v>
      </c>
      <c r="BP88" s="131">
        <f t="shared" si="215"/>
        <v>5.1069130164002489E-2</v>
      </c>
      <c r="BQ88" s="132">
        <f t="shared" si="215"/>
        <v>6.7880794701986755E-2</v>
      </c>
      <c r="BR88" s="129">
        <f t="shared" si="215"/>
        <v>8.7890625E-2</v>
      </c>
      <c r="BS88" s="130">
        <f t="shared" si="215"/>
        <v>5.106382978723404E-2</v>
      </c>
      <c r="BT88" s="131">
        <f t="shared" si="215"/>
        <v>6.3134160090191654E-2</v>
      </c>
      <c r="BU88" s="129">
        <f t="shared" si="215"/>
        <v>2.1496130696474634E-2</v>
      </c>
      <c r="BV88" s="133">
        <f t="shared" si="215"/>
        <v>5.6806002143622719E-2</v>
      </c>
      <c r="BW88" s="134">
        <f t="shared" si="215"/>
        <v>5.3370786516853931E-2</v>
      </c>
      <c r="BX88" s="129">
        <f t="shared" si="215"/>
        <v>5.0367488110678774E-2</v>
      </c>
      <c r="BY88" s="130">
        <f t="shared" si="215"/>
        <v>7.7313769751693004E-2</v>
      </c>
      <c r="BZ88" s="131">
        <f t="shared" si="215"/>
        <v>5.4750402576489533E-2</v>
      </c>
      <c r="CA88" s="132">
        <f t="shared" si="215"/>
        <v>8.7253719340570968E-2</v>
      </c>
      <c r="CB88" s="129">
        <f t="shared" si="215"/>
        <v>3.6936936936936934E-2</v>
      </c>
      <c r="CC88" s="130">
        <f t="shared" si="215"/>
        <v>5.5031446540880505E-2</v>
      </c>
      <c r="CD88" s="131">
        <f t="shared" si="215"/>
        <v>9.8841698841698841E-2</v>
      </c>
      <c r="CE88" s="132">
        <f t="shared" si="215"/>
        <v>4.4461778471138844E-2</v>
      </c>
      <c r="CF88" s="129">
        <f t="shared" si="215"/>
        <v>6.477302893549243E-2</v>
      </c>
      <c r="CG88" s="130">
        <f t="shared" si="215"/>
        <v>5.5835240274599546E-2</v>
      </c>
      <c r="CH88" s="131">
        <f t="shared" si="215"/>
        <v>5.5368657134847211E-2</v>
      </c>
      <c r="CI88" s="129">
        <f t="shared" si="215"/>
        <v>7.7103801794105087E-2</v>
      </c>
      <c r="CJ88" s="135">
        <f t="shared" si="215"/>
        <v>5.5598253812100346E-2</v>
      </c>
      <c r="CK88" s="136">
        <f t="shared" si="215"/>
        <v>6.907727209593037E-2</v>
      </c>
    </row>
    <row r="89" spans="1:89" x14ac:dyDescent="0.15">
      <c r="A89" s="146" t="s">
        <v>34</v>
      </c>
      <c r="B89" s="203">
        <v>19</v>
      </c>
      <c r="C89" s="197">
        <v>575</v>
      </c>
      <c r="D89" s="198">
        <v>14</v>
      </c>
      <c r="E89" s="199">
        <v>400</v>
      </c>
      <c r="F89" s="196">
        <v>27</v>
      </c>
      <c r="G89" s="200">
        <v>598</v>
      </c>
      <c r="H89" s="198">
        <v>130</v>
      </c>
      <c r="I89" s="199">
        <v>524</v>
      </c>
      <c r="J89" s="196">
        <v>36</v>
      </c>
      <c r="K89" s="197">
        <v>57</v>
      </c>
      <c r="L89" s="198">
        <v>357</v>
      </c>
      <c r="M89" s="196">
        <v>62</v>
      </c>
      <c r="N89" s="201">
        <v>290</v>
      </c>
      <c r="O89" s="204">
        <v>267</v>
      </c>
      <c r="P89" s="196">
        <v>152</v>
      </c>
      <c r="Q89" s="197">
        <v>169</v>
      </c>
      <c r="R89" s="198">
        <v>98</v>
      </c>
      <c r="S89" s="199">
        <v>223</v>
      </c>
      <c r="T89" s="196">
        <v>14</v>
      </c>
      <c r="U89" s="200">
        <v>27</v>
      </c>
      <c r="V89" s="198">
        <v>134</v>
      </c>
      <c r="W89" s="205">
        <v>78</v>
      </c>
      <c r="X89" s="196">
        <v>52</v>
      </c>
      <c r="Y89" s="200">
        <v>85</v>
      </c>
      <c r="Z89" s="198">
        <v>272</v>
      </c>
      <c r="AA89" s="196">
        <v>338</v>
      </c>
      <c r="AB89" s="172">
        <f t="shared" si="193"/>
        <v>1595</v>
      </c>
      <c r="AC89" s="173">
        <f t="shared" si="194"/>
        <v>3403</v>
      </c>
      <c r="BI89" s="146" t="s">
        <v>34</v>
      </c>
      <c r="BJ89" s="129">
        <f t="shared" ref="BJ89:CK89" si="216">B89/B95</f>
        <v>2.8077434609132556E-3</v>
      </c>
      <c r="BK89" s="130">
        <f t="shared" si="216"/>
        <v>7.2172712438810085E-2</v>
      </c>
      <c r="BL89" s="131">
        <f t="shared" si="216"/>
        <v>3.8503850385038503E-3</v>
      </c>
      <c r="BM89" s="132">
        <f t="shared" si="216"/>
        <v>8.4691933093372862E-2</v>
      </c>
      <c r="BN89" s="129">
        <f t="shared" si="216"/>
        <v>5.3307008884501484E-3</v>
      </c>
      <c r="BO89" s="130">
        <f t="shared" si="216"/>
        <v>0.11008836524300442</v>
      </c>
      <c r="BP89" s="131">
        <f t="shared" si="216"/>
        <v>1.3493875856342121E-2</v>
      </c>
      <c r="BQ89" s="132">
        <f t="shared" si="216"/>
        <v>5.7836644591611482E-2</v>
      </c>
      <c r="BR89" s="129">
        <f t="shared" si="216"/>
        <v>2.34375E-2</v>
      </c>
      <c r="BS89" s="130">
        <f t="shared" si="216"/>
        <v>4.851063829787234E-2</v>
      </c>
      <c r="BT89" s="131">
        <f t="shared" si="216"/>
        <v>0.10062006764374296</v>
      </c>
      <c r="BU89" s="129">
        <f t="shared" si="216"/>
        <v>1.7770134709085696E-2</v>
      </c>
      <c r="BV89" s="133">
        <f t="shared" si="216"/>
        <v>3.8853161843515539E-2</v>
      </c>
      <c r="BW89" s="134">
        <f t="shared" si="216"/>
        <v>3.7499999999999999E-2</v>
      </c>
      <c r="BX89" s="129">
        <f t="shared" si="216"/>
        <v>3.2857760484219629E-2</v>
      </c>
      <c r="BY89" s="130">
        <f t="shared" si="216"/>
        <v>4.7686230248306996E-2</v>
      </c>
      <c r="BZ89" s="131">
        <f t="shared" si="216"/>
        <v>1.7534442655215601E-2</v>
      </c>
      <c r="CA89" s="132">
        <f t="shared" si="216"/>
        <v>4.4833132287897065E-2</v>
      </c>
      <c r="CB89" s="129">
        <f t="shared" si="216"/>
        <v>1.2612612612612612E-2</v>
      </c>
      <c r="CC89" s="130">
        <f t="shared" si="216"/>
        <v>4.2452830188679243E-2</v>
      </c>
      <c r="CD89" s="131">
        <f t="shared" si="216"/>
        <v>2.5868725868725868E-2</v>
      </c>
      <c r="CE89" s="132">
        <f t="shared" si="216"/>
        <v>1.5210608424336974E-2</v>
      </c>
      <c r="CF89" s="129">
        <f t="shared" si="216"/>
        <v>1.380408813379347E-2</v>
      </c>
      <c r="CG89" s="130">
        <f t="shared" si="216"/>
        <v>3.8901601830663615E-2</v>
      </c>
      <c r="CH89" s="131">
        <f t="shared" si="216"/>
        <v>3.8127277824502384E-2</v>
      </c>
      <c r="CI89" s="129">
        <f t="shared" si="216"/>
        <v>3.6095685604442547E-2</v>
      </c>
      <c r="CJ89" s="135">
        <f t="shared" si="216"/>
        <v>2.4517338908017709E-2</v>
      </c>
      <c r="CK89" s="136">
        <f t="shared" si="216"/>
        <v>5.2517863481334012E-2</v>
      </c>
    </row>
    <row r="90" spans="1:89" x14ac:dyDescent="0.15">
      <c r="A90" s="137" t="s">
        <v>35</v>
      </c>
      <c r="B90" s="206">
        <v>0</v>
      </c>
      <c r="C90" s="190">
        <v>140</v>
      </c>
      <c r="D90" s="191">
        <v>4</v>
      </c>
      <c r="E90" s="192">
        <v>149</v>
      </c>
      <c r="F90" s="189">
        <v>0</v>
      </c>
      <c r="G90" s="193">
        <v>142</v>
      </c>
      <c r="H90" s="191">
        <v>13</v>
      </c>
      <c r="I90" s="192">
        <v>145</v>
      </c>
      <c r="J90" s="189">
        <v>4</v>
      </c>
      <c r="K90" s="190">
        <v>8</v>
      </c>
      <c r="L90" s="191">
        <v>36</v>
      </c>
      <c r="M90" s="189">
        <v>13</v>
      </c>
      <c r="N90" s="194">
        <v>14</v>
      </c>
      <c r="O90" s="207">
        <v>38</v>
      </c>
      <c r="P90" s="189">
        <v>15</v>
      </c>
      <c r="Q90" s="190">
        <v>18</v>
      </c>
      <c r="R90" s="191">
        <v>11</v>
      </c>
      <c r="S90" s="192">
        <v>10</v>
      </c>
      <c r="T90" s="189">
        <v>0</v>
      </c>
      <c r="U90" s="193">
        <v>3</v>
      </c>
      <c r="V90" s="191">
        <v>14</v>
      </c>
      <c r="W90" s="208">
        <v>10</v>
      </c>
      <c r="X90" s="189">
        <v>6</v>
      </c>
      <c r="Y90" s="193">
        <v>9</v>
      </c>
      <c r="Z90" s="191">
        <v>6</v>
      </c>
      <c r="AA90" s="189">
        <v>52</v>
      </c>
      <c r="AB90" s="172">
        <f t="shared" si="193"/>
        <v>123</v>
      </c>
      <c r="AC90" s="173">
        <f t="shared" si="194"/>
        <v>737</v>
      </c>
      <c r="BI90" s="137" t="s">
        <v>35</v>
      </c>
      <c r="BJ90" s="129">
        <f t="shared" ref="BJ90:CK90" si="217">B90/B95</f>
        <v>0</v>
      </c>
      <c r="BK90" s="130">
        <f t="shared" si="217"/>
        <v>1.7572486506840717E-2</v>
      </c>
      <c r="BL90" s="131">
        <f t="shared" si="217"/>
        <v>1.1001100110011001E-3</v>
      </c>
      <c r="BM90" s="132">
        <f t="shared" si="217"/>
        <v>3.1547745077281392E-2</v>
      </c>
      <c r="BN90" s="129">
        <f t="shared" si="217"/>
        <v>0</v>
      </c>
      <c r="BO90" s="130">
        <f t="shared" si="217"/>
        <v>2.614138438880707E-2</v>
      </c>
      <c r="BP90" s="131">
        <f t="shared" si="217"/>
        <v>1.3493875856342122E-3</v>
      </c>
      <c r="BQ90" s="132">
        <f t="shared" si="217"/>
        <v>1.6004415011037526E-2</v>
      </c>
      <c r="BR90" s="129">
        <f t="shared" si="217"/>
        <v>2.6041666666666665E-3</v>
      </c>
      <c r="BS90" s="130">
        <f t="shared" si="217"/>
        <v>6.8085106382978723E-3</v>
      </c>
      <c r="BT90" s="131">
        <f t="shared" si="217"/>
        <v>1.0146561443066516E-2</v>
      </c>
      <c r="BU90" s="129">
        <f t="shared" si="217"/>
        <v>3.7259959873889368E-3</v>
      </c>
      <c r="BV90" s="133">
        <f t="shared" si="217"/>
        <v>1.8756698821007502E-3</v>
      </c>
      <c r="BW90" s="134">
        <f t="shared" si="217"/>
        <v>5.3370786516853935E-3</v>
      </c>
      <c r="BX90" s="129">
        <f t="shared" si="217"/>
        <v>3.2425421530479898E-3</v>
      </c>
      <c r="BY90" s="130">
        <f t="shared" si="217"/>
        <v>5.0790067720090292E-3</v>
      </c>
      <c r="BZ90" s="131">
        <f t="shared" si="217"/>
        <v>1.9681517266058328E-3</v>
      </c>
      <c r="CA90" s="132">
        <f t="shared" si="217"/>
        <v>2.0104543626859668E-3</v>
      </c>
      <c r="CB90" s="129">
        <f t="shared" si="217"/>
        <v>0</v>
      </c>
      <c r="CC90" s="130">
        <f t="shared" si="217"/>
        <v>4.7169811320754715E-3</v>
      </c>
      <c r="CD90" s="131">
        <f t="shared" si="217"/>
        <v>2.7027027027027029E-3</v>
      </c>
      <c r="CE90" s="132">
        <f t="shared" si="217"/>
        <v>1.9500780031201249E-3</v>
      </c>
      <c r="CF90" s="129">
        <f t="shared" si="217"/>
        <v>1.5927794000530925E-3</v>
      </c>
      <c r="CG90" s="130">
        <f t="shared" si="217"/>
        <v>4.1189931350114417E-3</v>
      </c>
      <c r="CH90" s="131">
        <f t="shared" si="217"/>
        <v>8.4104289318755253E-4</v>
      </c>
      <c r="CI90" s="129">
        <f t="shared" si="217"/>
        <v>5.5531824006834684E-3</v>
      </c>
      <c r="CJ90" s="135">
        <f t="shared" si="217"/>
        <v>1.8906787998032464E-3</v>
      </c>
      <c r="CK90" s="136">
        <f t="shared" si="217"/>
        <v>1.1373983363427318E-2</v>
      </c>
    </row>
    <row r="91" spans="1:89" x14ac:dyDescent="0.15">
      <c r="A91" s="146" t="s">
        <v>36</v>
      </c>
      <c r="B91" s="203">
        <v>0</v>
      </c>
      <c r="C91" s="197">
        <v>4</v>
      </c>
      <c r="D91" s="198">
        <v>1</v>
      </c>
      <c r="E91" s="199">
        <v>5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1</v>
      </c>
      <c r="AC91" s="173">
        <f t="shared" si="194"/>
        <v>9</v>
      </c>
      <c r="BI91" s="146" t="s">
        <v>36</v>
      </c>
      <c r="BJ91" s="129">
        <f t="shared" ref="BJ91:CK91" si="218">B91/B95</f>
        <v>0</v>
      </c>
      <c r="BK91" s="130">
        <f t="shared" si="218"/>
        <v>5.0207104305259197E-4</v>
      </c>
      <c r="BL91" s="131">
        <f t="shared" si="218"/>
        <v>2.7502750275027501E-4</v>
      </c>
      <c r="BM91" s="132">
        <f t="shared" si="218"/>
        <v>1.0586491636671606E-3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1.5371372356123954E-5</v>
      </c>
      <c r="CK91" s="136">
        <f t="shared" si="218"/>
        <v>1.3889531922774202E-4</v>
      </c>
    </row>
    <row r="92" spans="1:89" x14ac:dyDescent="0.15">
      <c r="A92" s="137" t="s">
        <v>37</v>
      </c>
      <c r="B92" s="59"/>
      <c r="C92" s="60"/>
      <c r="D92" s="139"/>
      <c r="E92" s="140"/>
      <c r="F92" s="138"/>
      <c r="G92" s="141"/>
      <c r="H92" s="139"/>
      <c r="I92" s="140"/>
      <c r="J92" s="138"/>
      <c r="K92" s="141"/>
      <c r="L92" s="139"/>
      <c r="M92" s="138"/>
      <c r="N92" s="142"/>
      <c r="O92" s="143"/>
      <c r="P92" s="138"/>
      <c r="Q92" s="141"/>
      <c r="R92" s="139"/>
      <c r="S92" s="140"/>
      <c r="T92" s="138"/>
      <c r="U92" s="141"/>
      <c r="V92" s="139"/>
      <c r="W92" s="140"/>
      <c r="X92" s="138"/>
      <c r="Y92" s="141"/>
      <c r="Z92" s="144"/>
      <c r="AA92" s="145"/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15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4" thickBot="1" x14ac:dyDescent="0.2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5" thickTop="1" thickBot="1" x14ac:dyDescent="0.2">
      <c r="A95" s="269" t="s">
        <v>13</v>
      </c>
      <c r="B95" s="20">
        <f t="shared" ref="B95:AA95" si="224">SUM(B72:B94)</f>
        <v>6767</v>
      </c>
      <c r="C95" s="21">
        <f t="shared" si="224"/>
        <v>7967</v>
      </c>
      <c r="D95" s="20">
        <f t="shared" si="224"/>
        <v>3636</v>
      </c>
      <c r="E95" s="21">
        <f t="shared" si="224"/>
        <v>4723</v>
      </c>
      <c r="F95" s="20">
        <f t="shared" si="224"/>
        <v>5065</v>
      </c>
      <c r="G95" s="21">
        <f t="shared" si="224"/>
        <v>5432</v>
      </c>
      <c r="H95" s="20">
        <f t="shared" si="224"/>
        <v>9634</v>
      </c>
      <c r="I95" s="21">
        <f t="shared" si="224"/>
        <v>9060</v>
      </c>
      <c r="J95" s="20">
        <f t="shared" si="224"/>
        <v>1536</v>
      </c>
      <c r="K95" s="21">
        <f t="shared" si="224"/>
        <v>1175</v>
      </c>
      <c r="L95" s="20">
        <f t="shared" si="224"/>
        <v>3548</v>
      </c>
      <c r="M95" s="21">
        <f t="shared" si="224"/>
        <v>3489</v>
      </c>
      <c r="N95" s="20">
        <f t="shared" si="224"/>
        <v>7464</v>
      </c>
      <c r="O95" s="21">
        <f t="shared" si="224"/>
        <v>7120</v>
      </c>
      <c r="P95" s="20">
        <f t="shared" si="224"/>
        <v>4626</v>
      </c>
      <c r="Q95" s="21">
        <f t="shared" si="224"/>
        <v>3544</v>
      </c>
      <c r="R95" s="20">
        <f t="shared" si="224"/>
        <v>5589</v>
      </c>
      <c r="S95" s="21">
        <f t="shared" si="224"/>
        <v>4974</v>
      </c>
      <c r="T95" s="20">
        <f t="shared" si="224"/>
        <v>1110</v>
      </c>
      <c r="U95" s="21">
        <f t="shared" si="224"/>
        <v>636</v>
      </c>
      <c r="V95" s="20">
        <f t="shared" si="224"/>
        <v>5180</v>
      </c>
      <c r="W95" s="21">
        <f t="shared" si="224"/>
        <v>5128</v>
      </c>
      <c r="X95" s="20">
        <f t="shared" si="224"/>
        <v>3767</v>
      </c>
      <c r="Y95" s="21">
        <f t="shared" si="224"/>
        <v>2185</v>
      </c>
      <c r="Z95" s="20">
        <f t="shared" si="224"/>
        <v>7134</v>
      </c>
      <c r="AA95" s="21">
        <f t="shared" si="224"/>
        <v>9364</v>
      </c>
      <c r="AB95" s="174">
        <f>SUM(AB71:AB94)</f>
        <v>65056</v>
      </c>
      <c r="AC95" s="175">
        <f>SUM(AC71:AC94)</f>
        <v>64797</v>
      </c>
      <c r="BI95" s="269" t="s">
        <v>13</v>
      </c>
      <c r="BJ95" s="155">
        <f t="shared" ref="BJ95:CK95" si="225">SUM(BJ71:BJ94)</f>
        <v>1</v>
      </c>
      <c r="BK95" s="156">
        <f t="shared" si="225"/>
        <v>0.99999999999999989</v>
      </c>
      <c r="BL95" s="155">
        <f t="shared" si="225"/>
        <v>1</v>
      </c>
      <c r="BM95" s="156">
        <f t="shared" si="225"/>
        <v>1.0000000000000002</v>
      </c>
      <c r="BN95" s="155">
        <f t="shared" si="225"/>
        <v>0.99999999999999989</v>
      </c>
      <c r="BO95" s="156">
        <f t="shared" si="225"/>
        <v>1</v>
      </c>
      <c r="BP95" s="155">
        <f t="shared" si="225"/>
        <v>1</v>
      </c>
      <c r="BQ95" s="156">
        <f t="shared" si="225"/>
        <v>1</v>
      </c>
      <c r="BR95" s="155">
        <f t="shared" si="225"/>
        <v>1</v>
      </c>
      <c r="BS95" s="156">
        <f t="shared" si="225"/>
        <v>1.0000000000000002</v>
      </c>
      <c r="BT95" s="155">
        <f t="shared" si="225"/>
        <v>1</v>
      </c>
      <c r="BU95" s="156">
        <f t="shared" si="225"/>
        <v>1</v>
      </c>
      <c r="BV95" s="155">
        <f t="shared" si="225"/>
        <v>1</v>
      </c>
      <c r="BW95" s="156">
        <f t="shared" si="225"/>
        <v>1</v>
      </c>
      <c r="BX95" s="155">
        <f t="shared" si="225"/>
        <v>1.0000000000000002</v>
      </c>
      <c r="BY95" s="156">
        <f t="shared" si="225"/>
        <v>1</v>
      </c>
      <c r="BZ95" s="155">
        <f t="shared" si="225"/>
        <v>1.0000000000000002</v>
      </c>
      <c r="CA95" s="156">
        <f t="shared" si="225"/>
        <v>1</v>
      </c>
      <c r="CB95" s="155">
        <f t="shared" si="225"/>
        <v>1</v>
      </c>
      <c r="CC95" s="156">
        <f t="shared" si="225"/>
        <v>1.0000000000000002</v>
      </c>
      <c r="CD95" s="155">
        <f t="shared" si="225"/>
        <v>0.99999999999999989</v>
      </c>
      <c r="CE95" s="156">
        <f t="shared" si="225"/>
        <v>1</v>
      </c>
      <c r="CF95" s="155">
        <f t="shared" si="225"/>
        <v>1</v>
      </c>
      <c r="CG95" s="156">
        <f t="shared" si="225"/>
        <v>0.99999999999999989</v>
      </c>
      <c r="CH95" s="155">
        <f t="shared" si="225"/>
        <v>0.99999999999999989</v>
      </c>
      <c r="CI95" s="156">
        <f t="shared" si="225"/>
        <v>1</v>
      </c>
      <c r="CJ95" s="155">
        <f t="shared" si="225"/>
        <v>1.0000000000000002</v>
      </c>
      <c r="CK95" s="156">
        <f t="shared" si="225"/>
        <v>1</v>
      </c>
    </row>
    <row r="96" spans="1:89" ht="14" thickTop="1" x14ac:dyDescent="0.15">
      <c r="A96" s="187"/>
    </row>
    <row r="98" spans="1:89" x14ac:dyDescent="0.15">
      <c r="A98" s="301">
        <f>+A67+1</f>
        <v>44108</v>
      </c>
      <c r="B98" s="301"/>
      <c r="C98" s="301"/>
      <c r="D98" s="301"/>
      <c r="BI98" s="300">
        <f>+BI67+1</f>
        <v>44108</v>
      </c>
      <c r="BJ98" s="300"/>
      <c r="BK98" s="300"/>
      <c r="BL98" s="300"/>
    </row>
    <row r="99" spans="1:89" ht="14" thickBot="1" x14ac:dyDescent="0.2">
      <c r="AE99" s="272" t="s">
        <v>84</v>
      </c>
    </row>
    <row r="100" spans="1:89" ht="15" thickTop="1" thickBot="1" x14ac:dyDescent="0.2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 x14ac:dyDescent="0.2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 x14ac:dyDescent="0.15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295</v>
      </c>
      <c r="AG102" s="186">
        <f t="shared" ref="AG102:AV103" si="226">SUMIF($A$9:$A$32,$AE102,C$102:C$125)</f>
        <v>353</v>
      </c>
      <c r="AH102" s="127">
        <f t="shared" si="226"/>
        <v>181</v>
      </c>
      <c r="AI102" s="180">
        <f t="shared" si="226"/>
        <v>200</v>
      </c>
      <c r="AJ102" s="126">
        <f t="shared" si="226"/>
        <v>352</v>
      </c>
      <c r="AK102" s="128">
        <f t="shared" si="226"/>
        <v>206</v>
      </c>
      <c r="AL102" s="127">
        <f t="shared" si="226"/>
        <v>514</v>
      </c>
      <c r="AM102" s="180">
        <f t="shared" si="226"/>
        <v>473</v>
      </c>
      <c r="AN102" s="126">
        <f t="shared" si="226"/>
        <v>42</v>
      </c>
      <c r="AO102" s="128">
        <f t="shared" si="226"/>
        <v>65</v>
      </c>
      <c r="AP102" s="127">
        <f t="shared" si="226"/>
        <v>125</v>
      </c>
      <c r="AQ102" s="126">
        <f t="shared" si="226"/>
        <v>226</v>
      </c>
      <c r="AR102" s="179">
        <f t="shared" si="226"/>
        <v>363</v>
      </c>
      <c r="AS102" s="181">
        <f t="shared" si="226"/>
        <v>362</v>
      </c>
      <c r="AT102" s="126">
        <f t="shared" si="226"/>
        <v>263</v>
      </c>
      <c r="AU102" s="128">
        <f t="shared" si="226"/>
        <v>152</v>
      </c>
      <c r="AV102" s="127">
        <f t="shared" si="226"/>
        <v>329</v>
      </c>
      <c r="AW102" s="180">
        <f t="shared" ref="AW102:BE103" si="227">SUMIF($A$9:$A$32,$AE102,S$102:S$125)</f>
        <v>232</v>
      </c>
      <c r="AX102" s="126">
        <f t="shared" si="227"/>
        <v>63</v>
      </c>
      <c r="AY102" s="128">
        <f t="shared" si="227"/>
        <v>39</v>
      </c>
      <c r="AZ102" s="127">
        <f t="shared" si="227"/>
        <v>182</v>
      </c>
      <c r="BA102" s="180">
        <f t="shared" si="227"/>
        <v>245</v>
      </c>
      <c r="BB102" s="126">
        <f t="shared" si="227"/>
        <v>190</v>
      </c>
      <c r="BC102" s="128">
        <f t="shared" si="227"/>
        <v>109</v>
      </c>
      <c r="BD102" s="184">
        <f t="shared" si="227"/>
        <v>409</v>
      </c>
      <c r="BE102" s="185">
        <f t="shared" si="227"/>
        <v>427</v>
      </c>
      <c r="BF102" s="170">
        <f>AF102+AH102+AJ102+AL102+AN102+AP102+AR102+AT102+AV102+AX102+AZ102+BB102+BD102</f>
        <v>3308</v>
      </c>
      <c r="BG102" s="171">
        <f>AG102+AI102+AK102+AM102+AO102+AQ102+AS102+AU102+AW102+AY102+BA102+BC102+BE102</f>
        <v>3089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15">
      <c r="A103" s="137" t="s">
        <v>17</v>
      </c>
      <c r="B103" s="189">
        <v>61</v>
      </c>
      <c r="C103" s="190">
        <v>0</v>
      </c>
      <c r="D103" s="191">
        <v>48</v>
      </c>
      <c r="E103" s="192">
        <v>1</v>
      </c>
      <c r="F103" s="189">
        <v>103</v>
      </c>
      <c r="G103" s="193">
        <v>1</v>
      </c>
      <c r="H103" s="191">
        <v>76</v>
      </c>
      <c r="I103" s="192">
        <v>10</v>
      </c>
      <c r="J103" s="189">
        <v>3</v>
      </c>
      <c r="K103" s="193">
        <v>8</v>
      </c>
      <c r="L103" s="191">
        <v>8</v>
      </c>
      <c r="M103" s="189">
        <v>19</v>
      </c>
      <c r="N103" s="194">
        <v>22</v>
      </c>
      <c r="O103" s="195">
        <v>26</v>
      </c>
      <c r="P103" s="189">
        <v>14</v>
      </c>
      <c r="Q103" s="193">
        <v>17</v>
      </c>
      <c r="R103" s="191">
        <v>7</v>
      </c>
      <c r="S103" s="192">
        <v>0</v>
      </c>
      <c r="T103" s="189">
        <v>0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342</v>
      </c>
      <c r="AC103" s="173">
        <f t="shared" ref="AC103:AC125" si="256">SUM(C103,E103,G103,I103,K103,M103,O103,Q103,S103,U103,W103,Y103,AA103)</f>
        <v>82</v>
      </c>
      <c r="AE103" s="277" t="str">
        <f>$AE$10</f>
        <v>08:00 - 08:59</v>
      </c>
      <c r="AF103" s="126">
        <f>SUMIF($A$9:$A$32,$AE103,B$102:B$125)</f>
        <v>472</v>
      </c>
      <c r="AG103" s="190">
        <f t="shared" si="226"/>
        <v>364</v>
      </c>
      <c r="AH103" s="191">
        <f t="shared" si="226"/>
        <v>276</v>
      </c>
      <c r="AI103" s="192">
        <f t="shared" si="226"/>
        <v>185</v>
      </c>
      <c r="AJ103" s="278">
        <f t="shared" si="226"/>
        <v>464</v>
      </c>
      <c r="AK103" s="193">
        <f t="shared" si="226"/>
        <v>211</v>
      </c>
      <c r="AL103" s="191">
        <f t="shared" si="226"/>
        <v>591</v>
      </c>
      <c r="AM103" s="192">
        <f t="shared" si="226"/>
        <v>502</v>
      </c>
      <c r="AN103" s="278">
        <f t="shared" si="226"/>
        <v>61</v>
      </c>
      <c r="AO103" s="193">
        <f t="shared" si="226"/>
        <v>97</v>
      </c>
      <c r="AP103" s="191">
        <f t="shared" si="226"/>
        <v>98</v>
      </c>
      <c r="AQ103" s="278">
        <f t="shared" si="226"/>
        <v>363</v>
      </c>
      <c r="AR103" s="194">
        <f t="shared" si="226"/>
        <v>434</v>
      </c>
      <c r="AS103" s="195">
        <f t="shared" si="226"/>
        <v>507</v>
      </c>
      <c r="AT103" s="278">
        <f t="shared" si="226"/>
        <v>291</v>
      </c>
      <c r="AU103" s="193">
        <f t="shared" si="226"/>
        <v>177</v>
      </c>
      <c r="AV103" s="191">
        <f t="shared" si="226"/>
        <v>408</v>
      </c>
      <c r="AW103" s="192">
        <f t="shared" si="227"/>
        <v>286</v>
      </c>
      <c r="AX103" s="278">
        <f t="shared" si="227"/>
        <v>52</v>
      </c>
      <c r="AY103" s="193">
        <f t="shared" si="227"/>
        <v>27</v>
      </c>
      <c r="AZ103" s="191">
        <f t="shared" si="227"/>
        <v>228</v>
      </c>
      <c r="BA103" s="192">
        <f t="shared" si="227"/>
        <v>338</v>
      </c>
      <c r="BB103" s="278">
        <f t="shared" si="227"/>
        <v>220</v>
      </c>
      <c r="BC103" s="193">
        <f t="shared" si="227"/>
        <v>121</v>
      </c>
      <c r="BD103" s="191">
        <f t="shared" si="227"/>
        <v>477</v>
      </c>
      <c r="BE103" s="278">
        <f t="shared" si="227"/>
        <v>431</v>
      </c>
      <c r="BF103" s="172">
        <f>SUM(AF103,AH103,AJ103,AL103,AN103,AP103,AR103,AT103,AV103,AX103,AZ103,BB103,BD103)</f>
        <v>4072</v>
      </c>
      <c r="BG103" s="173">
        <f>SUM(AG103,AI103,AK103,AM103,AO103,AQ103,AS103,AU103,AW103,AY103,BA103,BC103,BE103)</f>
        <v>3609</v>
      </c>
      <c r="BI103" s="137" t="s">
        <v>17</v>
      </c>
      <c r="BJ103" s="129">
        <f>B103/B126</f>
        <v>9.5372107567229525E-3</v>
      </c>
      <c r="BK103" s="130">
        <f t="shared" ref="BK103" si="257">C103/C126</f>
        <v>0</v>
      </c>
      <c r="BL103" s="131">
        <f t="shared" ref="BL103" si="258">D103/D126</f>
        <v>1.6574585635359115E-2</v>
      </c>
      <c r="BM103" s="132">
        <f t="shared" ref="BM103" si="259">E103/E126</f>
        <v>2.7270248159258248E-4</v>
      </c>
      <c r="BN103" s="129">
        <f t="shared" ref="BN103" si="260">F103/F126</f>
        <v>1.9872660621261817E-2</v>
      </c>
      <c r="BO103" s="130">
        <f t="shared" ref="BO103" si="261">G103/G126</f>
        <v>2.631578947368421E-4</v>
      </c>
      <c r="BP103" s="131">
        <f t="shared" ref="BP103" si="262">H103/H126</f>
        <v>9.3377564811401893E-3</v>
      </c>
      <c r="BQ103" s="132">
        <f t="shared" ref="BQ103" si="263">I103/I126</f>
        <v>1.2447099825740602E-3</v>
      </c>
      <c r="BR103" s="129">
        <f t="shared" ref="BR103" si="264">J103/J126</f>
        <v>2.9325513196480938E-3</v>
      </c>
      <c r="BS103" s="130">
        <f t="shared" ref="BS103" si="265">K103/K126</f>
        <v>8.4388185654008432E-3</v>
      </c>
      <c r="BT103" s="131">
        <f t="shared" ref="BT103" si="266">L103/L126</f>
        <v>2.6393929396238865E-3</v>
      </c>
      <c r="BU103" s="129">
        <f t="shared" ref="BU103" si="267">M103/M126</f>
        <v>6.2315513283043621E-3</v>
      </c>
      <c r="BV103" s="133">
        <f t="shared" ref="BV103" si="268">N103/N126</f>
        <v>3.5662181877127571E-3</v>
      </c>
      <c r="BW103" s="134">
        <f t="shared" ref="BW103" si="269">O103/O126</f>
        <v>4.0726817042606514E-3</v>
      </c>
      <c r="BX103" s="129">
        <f t="shared" ref="BX103" si="270">P103/P126</f>
        <v>4.1703902293714623E-3</v>
      </c>
      <c r="BY103" s="130">
        <f t="shared" ref="BY103" si="271">Q103/Q126</f>
        <v>5.2599009900990102E-3</v>
      </c>
      <c r="BZ103" s="131">
        <f t="shared" ref="BZ103" si="272">R103/R126</f>
        <v>1.5267175572519084E-3</v>
      </c>
      <c r="CA103" s="132">
        <f t="shared" ref="CA103" si="273">S103/S126</f>
        <v>0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0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6.2263326536556949E-3</v>
      </c>
      <c r="CK103" s="136">
        <f t="shared" ref="CK103" si="283">AC103/AC126</f>
        <v>1.4989215076956824E-3</v>
      </c>
    </row>
    <row r="104" spans="1:89" ht="14" thickBot="1" x14ac:dyDescent="0.2">
      <c r="A104" s="146" t="s">
        <v>18</v>
      </c>
      <c r="B104" s="196">
        <v>150</v>
      </c>
      <c r="C104" s="197">
        <v>0</v>
      </c>
      <c r="D104" s="198">
        <v>110</v>
      </c>
      <c r="E104" s="199">
        <v>3</v>
      </c>
      <c r="F104" s="196">
        <v>227</v>
      </c>
      <c r="G104" s="200">
        <v>3</v>
      </c>
      <c r="H104" s="198">
        <v>205</v>
      </c>
      <c r="I104" s="199">
        <v>72</v>
      </c>
      <c r="J104" s="196">
        <v>17</v>
      </c>
      <c r="K104" s="200">
        <v>24</v>
      </c>
      <c r="L104" s="198">
        <v>44</v>
      </c>
      <c r="M104" s="196">
        <v>75</v>
      </c>
      <c r="N104" s="201">
        <v>165</v>
      </c>
      <c r="O104" s="202">
        <v>183</v>
      </c>
      <c r="P104" s="196">
        <v>100</v>
      </c>
      <c r="Q104" s="200">
        <v>104</v>
      </c>
      <c r="R104" s="198">
        <v>132</v>
      </c>
      <c r="S104" s="199">
        <v>101</v>
      </c>
      <c r="T104" s="196">
        <v>8</v>
      </c>
      <c r="U104" s="200">
        <v>21</v>
      </c>
      <c r="V104" s="198">
        <v>94</v>
      </c>
      <c r="W104" s="199">
        <v>133</v>
      </c>
      <c r="X104" s="196">
        <v>118</v>
      </c>
      <c r="Y104" s="200">
        <v>78</v>
      </c>
      <c r="Z104" s="198">
        <v>222</v>
      </c>
      <c r="AA104" s="196">
        <v>140</v>
      </c>
      <c r="AB104" s="172">
        <f t="shared" si="255"/>
        <v>1592</v>
      </c>
      <c r="AC104" s="173">
        <f t="shared" si="256"/>
        <v>937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2.3452157598499061E-2</v>
      </c>
      <c r="BK104" s="130">
        <f t="shared" ref="BK104" si="284">C104/C126</f>
        <v>0</v>
      </c>
      <c r="BL104" s="131">
        <f t="shared" ref="BL104" si="285">D104/D126</f>
        <v>3.7983425414364641E-2</v>
      </c>
      <c r="BM104" s="132">
        <f t="shared" ref="BM104" si="286">E104/E126</f>
        <v>8.181074447777475E-4</v>
      </c>
      <c r="BN104" s="129">
        <f t="shared" ref="BN104" si="287">F104/F126</f>
        <v>4.3797028747829439E-2</v>
      </c>
      <c r="BO104" s="130">
        <f t="shared" ref="BO104" si="288">G104/G126</f>
        <v>7.894736842105263E-4</v>
      </c>
      <c r="BP104" s="131">
        <f t="shared" ref="BP104" si="289">H104/H126</f>
        <v>2.5187369455707088E-2</v>
      </c>
      <c r="BQ104" s="132">
        <f t="shared" ref="BQ104" si="290">I104/I126</f>
        <v>8.9619118745332335E-3</v>
      </c>
      <c r="BR104" s="129">
        <f t="shared" ref="BR104" si="291">J104/J126</f>
        <v>1.6617790811339198E-2</v>
      </c>
      <c r="BS104" s="130">
        <f t="shared" ref="BS104" si="292">K104/K126</f>
        <v>2.5316455696202531E-2</v>
      </c>
      <c r="BT104" s="131">
        <f t="shared" ref="BT104" si="293">L104/L126</f>
        <v>1.4516661167931376E-2</v>
      </c>
      <c r="BU104" s="129">
        <f t="shared" ref="BU104" si="294">M104/M126</f>
        <v>2.4598228927517219E-2</v>
      </c>
      <c r="BV104" s="133">
        <f t="shared" ref="BV104" si="295">N104/N126</f>
        <v>2.6746636407845682E-2</v>
      </c>
      <c r="BW104" s="134">
        <f t="shared" ref="BW104" si="296">O104/O126</f>
        <v>2.8665413533834585E-2</v>
      </c>
      <c r="BX104" s="129">
        <f t="shared" ref="BX104" si="297">P104/P126</f>
        <v>2.978850163836759E-2</v>
      </c>
      <c r="BY104" s="130">
        <f t="shared" ref="BY104" si="298">Q104/Q126</f>
        <v>3.2178217821782179E-2</v>
      </c>
      <c r="BZ104" s="131">
        <f t="shared" ref="BZ104" si="299">R104/R126</f>
        <v>2.8789531079607415E-2</v>
      </c>
      <c r="CA104" s="132">
        <f t="shared" ref="CA104" si="300">S104/S126</f>
        <v>2.0897992965032072E-2</v>
      </c>
      <c r="CB104" s="129">
        <f t="shared" ref="CB104" si="301">T104/T126</f>
        <v>1.4134275618374558E-2</v>
      </c>
      <c r="CC104" s="130">
        <f t="shared" ref="CC104" si="302">U104/U126</f>
        <v>4.5064377682403435E-2</v>
      </c>
      <c r="CD104" s="131">
        <f t="shared" ref="CD104" si="303">V104/V126</f>
        <v>2.115211521152115E-2</v>
      </c>
      <c r="CE104" s="132">
        <f t="shared" ref="CE104" si="304">W104/W126</f>
        <v>3.1118390266729058E-2</v>
      </c>
      <c r="CF104" s="129">
        <f t="shared" ref="CF104" si="305">X104/X126</f>
        <v>4.6420141620771044E-2</v>
      </c>
      <c r="CG104" s="130">
        <f t="shared" ref="CG104" si="306">Y104/Y126</f>
        <v>4.1313559322033899E-2</v>
      </c>
      <c r="CH104" s="131">
        <f t="shared" ref="CH104" si="307">Z104/Z126</f>
        <v>3.3651659845384263E-2</v>
      </c>
      <c r="CI104" s="129">
        <f t="shared" ref="CI104" si="308">AA104/AA126</f>
        <v>1.7696877765137151E-2</v>
      </c>
      <c r="CJ104" s="135">
        <f t="shared" ref="CJ104" si="309">AB104/AB126</f>
        <v>2.8983396446256918E-2</v>
      </c>
      <c r="CK104" s="136">
        <f t="shared" ref="CK104" si="310">AC104/AC126</f>
        <v>1.7127920155010419E-2</v>
      </c>
    </row>
    <row r="105" spans="1:89" ht="15" thickTop="1" thickBot="1" x14ac:dyDescent="0.2">
      <c r="A105" s="137" t="s">
        <v>19</v>
      </c>
      <c r="B105" s="189">
        <v>303</v>
      </c>
      <c r="C105" s="190">
        <v>171</v>
      </c>
      <c r="D105" s="191">
        <v>155</v>
      </c>
      <c r="E105" s="192">
        <v>109</v>
      </c>
      <c r="F105" s="189">
        <v>224</v>
      </c>
      <c r="G105" s="193">
        <v>208</v>
      </c>
      <c r="H105" s="191">
        <v>343</v>
      </c>
      <c r="I105" s="192">
        <v>308</v>
      </c>
      <c r="J105" s="189">
        <v>42</v>
      </c>
      <c r="K105" s="193">
        <v>41</v>
      </c>
      <c r="L105" s="191">
        <v>107</v>
      </c>
      <c r="M105" s="189">
        <v>128</v>
      </c>
      <c r="N105" s="194">
        <v>307</v>
      </c>
      <c r="O105" s="195">
        <v>303</v>
      </c>
      <c r="P105" s="189">
        <v>221</v>
      </c>
      <c r="Q105" s="193">
        <v>85</v>
      </c>
      <c r="R105" s="191">
        <v>218</v>
      </c>
      <c r="S105" s="192">
        <v>164</v>
      </c>
      <c r="T105" s="189">
        <v>47</v>
      </c>
      <c r="U105" s="193">
        <v>39</v>
      </c>
      <c r="V105" s="191">
        <v>123</v>
      </c>
      <c r="W105" s="192">
        <v>166</v>
      </c>
      <c r="X105" s="189">
        <v>142</v>
      </c>
      <c r="Y105" s="193">
        <v>87</v>
      </c>
      <c r="Z105" s="191">
        <v>319</v>
      </c>
      <c r="AA105" s="189">
        <v>314</v>
      </c>
      <c r="AB105" s="172">
        <f t="shared" si="255"/>
        <v>2551</v>
      </c>
      <c r="AC105" s="173">
        <f t="shared" si="256"/>
        <v>2123</v>
      </c>
      <c r="AE105" s="269" t="s">
        <v>13</v>
      </c>
      <c r="AF105" s="20">
        <f t="shared" ref="AF105:BG105" si="311">SUM(AF102:AF104)</f>
        <v>767</v>
      </c>
      <c r="AG105" s="21">
        <f t="shared" si="311"/>
        <v>717</v>
      </c>
      <c r="AH105" s="20">
        <f t="shared" si="311"/>
        <v>457</v>
      </c>
      <c r="AI105" s="21">
        <f t="shared" si="311"/>
        <v>385</v>
      </c>
      <c r="AJ105" s="20">
        <f t="shared" si="311"/>
        <v>816</v>
      </c>
      <c r="AK105" s="21">
        <f t="shared" si="311"/>
        <v>417</v>
      </c>
      <c r="AL105" s="20">
        <f t="shared" si="311"/>
        <v>1105</v>
      </c>
      <c r="AM105" s="21">
        <f t="shared" si="311"/>
        <v>975</v>
      </c>
      <c r="AN105" s="20">
        <f t="shared" si="311"/>
        <v>103</v>
      </c>
      <c r="AO105" s="21">
        <f t="shared" si="311"/>
        <v>162</v>
      </c>
      <c r="AP105" s="20">
        <f t="shared" si="311"/>
        <v>223</v>
      </c>
      <c r="AQ105" s="21">
        <f t="shared" si="311"/>
        <v>589</v>
      </c>
      <c r="AR105" s="20">
        <f t="shared" si="311"/>
        <v>797</v>
      </c>
      <c r="AS105" s="21">
        <f t="shared" si="311"/>
        <v>869</v>
      </c>
      <c r="AT105" s="20">
        <f t="shared" si="311"/>
        <v>554</v>
      </c>
      <c r="AU105" s="21">
        <f t="shared" si="311"/>
        <v>329</v>
      </c>
      <c r="AV105" s="20">
        <f t="shared" si="311"/>
        <v>737</v>
      </c>
      <c r="AW105" s="21">
        <f t="shared" si="311"/>
        <v>518</v>
      </c>
      <c r="AX105" s="20">
        <f t="shared" si="311"/>
        <v>115</v>
      </c>
      <c r="AY105" s="21">
        <f t="shared" si="311"/>
        <v>66</v>
      </c>
      <c r="AZ105" s="20">
        <f t="shared" si="311"/>
        <v>410</v>
      </c>
      <c r="BA105" s="21">
        <f t="shared" si="311"/>
        <v>583</v>
      </c>
      <c r="BB105" s="20">
        <f t="shared" si="311"/>
        <v>410</v>
      </c>
      <c r="BC105" s="21">
        <f t="shared" si="311"/>
        <v>230</v>
      </c>
      <c r="BD105" s="20">
        <f t="shared" si="311"/>
        <v>886</v>
      </c>
      <c r="BE105" s="21">
        <f t="shared" si="311"/>
        <v>858</v>
      </c>
      <c r="BF105" s="174">
        <f t="shared" si="311"/>
        <v>7380</v>
      </c>
      <c r="BG105" s="175">
        <f t="shared" si="311"/>
        <v>6698</v>
      </c>
      <c r="BI105" s="137" t="s">
        <v>19</v>
      </c>
      <c r="BJ105" s="129">
        <f>B105/B126</f>
        <v>4.7373358348968102E-2</v>
      </c>
      <c r="BK105" s="130">
        <f t="shared" ref="BK105" si="312">C105/C126</f>
        <v>2.7491961414790995E-2</v>
      </c>
      <c r="BL105" s="131">
        <f t="shared" ref="BL105" si="313">D105/D126</f>
        <v>5.3522099447513814E-2</v>
      </c>
      <c r="BM105" s="132">
        <f t="shared" ref="BM105" si="314">E105/E126</f>
        <v>2.9724570493591493E-2</v>
      </c>
      <c r="BN105" s="129">
        <f t="shared" ref="BN105" si="315">F105/F126</f>
        <v>4.3218213389928616E-2</v>
      </c>
      <c r="BO105" s="130">
        <f t="shared" ref="BO105" si="316">G105/G126</f>
        <v>5.473684210526316E-2</v>
      </c>
      <c r="BP105" s="131">
        <f t="shared" ref="BP105" si="317">H105/H126</f>
        <v>4.2142769381987959E-2</v>
      </c>
      <c r="BQ105" s="132">
        <f t="shared" ref="BQ105" si="318">I105/I126</f>
        <v>3.8337067463281055E-2</v>
      </c>
      <c r="BR105" s="129">
        <f t="shared" ref="BR105" si="319">J105/J126</f>
        <v>4.1055718475073312E-2</v>
      </c>
      <c r="BS105" s="130">
        <f t="shared" ref="BS105" si="320">K105/K126</f>
        <v>4.3248945147679324E-2</v>
      </c>
      <c r="BT105" s="131">
        <f t="shared" ref="BT105" si="321">L105/L126</f>
        <v>3.5301880567469482E-2</v>
      </c>
      <c r="BU105" s="129">
        <f t="shared" ref="BU105" si="322">M105/M126</f>
        <v>4.1980977369629385E-2</v>
      </c>
      <c r="BV105" s="133">
        <f t="shared" ref="BV105" si="323">N105/N126</f>
        <v>4.9764953801264389E-2</v>
      </c>
      <c r="BW105" s="134">
        <f t="shared" ref="BW105" si="324">O105/O126</f>
        <v>4.7462406015037595E-2</v>
      </c>
      <c r="BX105" s="129">
        <f t="shared" ref="BX105" si="325">P105/P126</f>
        <v>6.5832588620792373E-2</v>
      </c>
      <c r="BY105" s="130">
        <f t="shared" ref="BY105" si="326">Q105/Q126</f>
        <v>2.6299504950495049E-2</v>
      </c>
      <c r="BZ105" s="131">
        <f t="shared" ref="BZ105" si="327">R105/R126</f>
        <v>4.7546346782988004E-2</v>
      </c>
      <c r="CA105" s="132">
        <f t="shared" ref="CA105" si="328">S105/S126</f>
        <v>3.3933374715497622E-2</v>
      </c>
      <c r="CB105" s="129">
        <f t="shared" ref="CB105" si="329">T105/T126</f>
        <v>8.3038869257950523E-2</v>
      </c>
      <c r="CC105" s="130">
        <f t="shared" ref="CC105" si="330">U105/U126</f>
        <v>8.3690987124463517E-2</v>
      </c>
      <c r="CD105" s="131">
        <f t="shared" ref="CD105" si="331">V105/V126</f>
        <v>2.7677767776777679E-2</v>
      </c>
      <c r="CE105" s="132">
        <f t="shared" ref="CE105" si="332">W105/W126</f>
        <v>3.8839494618624237E-2</v>
      </c>
      <c r="CF105" s="129">
        <f t="shared" ref="CF105" si="333">X105/X126</f>
        <v>5.5861526357199057E-2</v>
      </c>
      <c r="CG105" s="130">
        <f t="shared" ref="CG105" si="334">Y105/Y126</f>
        <v>4.6080508474576273E-2</v>
      </c>
      <c r="CH105" s="131">
        <f t="shared" ref="CH105" si="335">Z105/Z126</f>
        <v>4.8355313021070184E-2</v>
      </c>
      <c r="CI105" s="129">
        <f t="shared" ref="CI105" si="336">AA105/AA126</f>
        <v>3.9691568701807609E-2</v>
      </c>
      <c r="CJ105" s="135">
        <f t="shared" ref="CJ105" si="337">AB105/AB126</f>
        <v>4.6442615787940573E-2</v>
      </c>
      <c r="CK105" s="136">
        <f t="shared" ref="CK105" si="338">AC105/AC126</f>
        <v>3.8807443424852851E-2</v>
      </c>
    </row>
    <row r="106" spans="1:89" ht="14" thickTop="1" x14ac:dyDescent="0.15">
      <c r="A106" s="146" t="s">
        <v>20</v>
      </c>
      <c r="B106" s="196">
        <v>295</v>
      </c>
      <c r="C106" s="197">
        <v>353</v>
      </c>
      <c r="D106" s="198">
        <v>181</v>
      </c>
      <c r="E106" s="199">
        <v>200</v>
      </c>
      <c r="F106" s="196">
        <v>352</v>
      </c>
      <c r="G106" s="200">
        <v>206</v>
      </c>
      <c r="H106" s="198">
        <v>514</v>
      </c>
      <c r="I106" s="199">
        <v>473</v>
      </c>
      <c r="J106" s="196">
        <v>42</v>
      </c>
      <c r="K106" s="200">
        <v>65</v>
      </c>
      <c r="L106" s="198">
        <v>125</v>
      </c>
      <c r="M106" s="196">
        <v>226</v>
      </c>
      <c r="N106" s="201">
        <v>363</v>
      </c>
      <c r="O106" s="202">
        <v>362</v>
      </c>
      <c r="P106" s="196">
        <v>263</v>
      </c>
      <c r="Q106" s="200">
        <v>152</v>
      </c>
      <c r="R106" s="198">
        <v>329</v>
      </c>
      <c r="S106" s="199">
        <v>232</v>
      </c>
      <c r="T106" s="196">
        <v>63</v>
      </c>
      <c r="U106" s="200">
        <v>39</v>
      </c>
      <c r="V106" s="198">
        <v>182</v>
      </c>
      <c r="W106" s="199">
        <v>245</v>
      </c>
      <c r="X106" s="196">
        <v>190</v>
      </c>
      <c r="Y106" s="200">
        <v>109</v>
      </c>
      <c r="Z106" s="198">
        <v>409</v>
      </c>
      <c r="AA106" s="196">
        <v>427</v>
      </c>
      <c r="AB106" s="172">
        <f t="shared" si="255"/>
        <v>3308</v>
      </c>
      <c r="AC106" s="173">
        <f t="shared" si="256"/>
        <v>3089</v>
      </c>
      <c r="BI106" s="146" t="s">
        <v>20</v>
      </c>
      <c r="BJ106" s="129">
        <f>B106/B126</f>
        <v>4.6122576610381487E-2</v>
      </c>
      <c r="BK106" s="130">
        <f t="shared" ref="BK106" si="339">C106/C126</f>
        <v>5.6752411575562704E-2</v>
      </c>
      <c r="BL106" s="131">
        <f t="shared" ref="BL106" si="340">D106/D126</f>
        <v>6.25E-2</v>
      </c>
      <c r="BM106" s="132">
        <f t="shared" ref="BM106" si="341">E106/E126</f>
        <v>5.4540496318516499E-2</v>
      </c>
      <c r="BN106" s="129">
        <f t="shared" ref="BN106" si="342">F106/F126</f>
        <v>6.7914335327030673E-2</v>
      </c>
      <c r="BO106" s="130">
        <f t="shared" ref="BO106" si="343">G106/G126</f>
        <v>5.4210526315789473E-2</v>
      </c>
      <c r="BP106" s="131">
        <f t="shared" ref="BP106" si="344">H106/H126</f>
        <v>6.3152721464553391E-2</v>
      </c>
      <c r="BQ106" s="132">
        <f t="shared" ref="BQ106" si="345">I106/I126</f>
        <v>5.8874782175753052E-2</v>
      </c>
      <c r="BR106" s="129">
        <f t="shared" ref="BR106" si="346">J106/J126</f>
        <v>4.1055718475073312E-2</v>
      </c>
      <c r="BS106" s="130">
        <f t="shared" ref="BS106" si="347">K106/K126</f>
        <v>6.8565400843881852E-2</v>
      </c>
      <c r="BT106" s="131">
        <f t="shared" ref="BT106" si="348">L106/L126</f>
        <v>4.1240514681623229E-2</v>
      </c>
      <c r="BU106" s="129">
        <f t="shared" ref="BU106" si="349">M106/M126</f>
        <v>7.412266316825189E-2</v>
      </c>
      <c r="BV106" s="133">
        <f t="shared" ref="BV106" si="350">N106/N126</f>
        <v>5.8842600097260493E-2</v>
      </c>
      <c r="BW106" s="134">
        <f t="shared" ref="BW106" si="351">O106/O126</f>
        <v>5.670426065162907E-2</v>
      </c>
      <c r="BX106" s="129">
        <f t="shared" ref="BX106" si="352">P106/P126</f>
        <v>7.834375930890676E-2</v>
      </c>
      <c r="BY106" s="130">
        <f t="shared" ref="BY106" si="353">Q106/Q126</f>
        <v>4.702970297029703E-2</v>
      </c>
      <c r="BZ106" s="131">
        <f t="shared" ref="BZ106" si="354">R106/R126</f>
        <v>7.1755725190839698E-2</v>
      </c>
      <c r="CA106" s="132">
        <f t="shared" ref="CA106" si="355">S106/S126</f>
        <v>4.8003310573142978E-2</v>
      </c>
      <c r="CB106" s="129">
        <f t="shared" ref="CB106" si="356">T106/T126</f>
        <v>0.11130742049469965</v>
      </c>
      <c r="CC106" s="130">
        <f t="shared" ref="CC106" si="357">U106/U126</f>
        <v>8.3690987124463517E-2</v>
      </c>
      <c r="CD106" s="131">
        <f t="shared" ref="CD106" si="358">V106/V126</f>
        <v>4.0954095409540953E-2</v>
      </c>
      <c r="CE106" s="132">
        <f t="shared" ref="CE106" si="359">W106/W126</f>
        <v>5.7323350491343003E-2</v>
      </c>
      <c r="CF106" s="129">
        <f t="shared" ref="CF106" si="360">X106/X126</f>
        <v>7.4744295830055069E-2</v>
      </c>
      <c r="CG106" s="130">
        <f t="shared" ref="CG106" si="361">Y106/Y126</f>
        <v>5.7733050847457626E-2</v>
      </c>
      <c r="CH106" s="131">
        <f t="shared" ref="CH106" si="362">Z106/Z126</f>
        <v>6.1997877823252993E-2</v>
      </c>
      <c r="CI106" s="129">
        <f t="shared" ref="CI106" si="363">AA106/AA126</f>
        <v>5.3975477183668311E-2</v>
      </c>
      <c r="CJ106" s="135">
        <f t="shared" ref="CJ106" si="364">AB106/AB126</f>
        <v>6.0224293620739874E-2</v>
      </c>
      <c r="CK106" s="136">
        <f t="shared" ref="CK106" si="365">AC106/AC126</f>
        <v>5.6465469966731255E-2</v>
      </c>
    </row>
    <row r="107" spans="1:89" ht="14" thickBot="1" x14ac:dyDescent="0.2">
      <c r="A107" s="137" t="s">
        <v>21</v>
      </c>
      <c r="B107" s="189">
        <v>472</v>
      </c>
      <c r="C107" s="190">
        <v>364</v>
      </c>
      <c r="D107" s="191">
        <v>276</v>
      </c>
      <c r="E107" s="192">
        <v>185</v>
      </c>
      <c r="F107" s="189">
        <v>464</v>
      </c>
      <c r="G107" s="193">
        <v>211</v>
      </c>
      <c r="H107" s="191">
        <v>591</v>
      </c>
      <c r="I107" s="192">
        <v>502</v>
      </c>
      <c r="J107" s="189">
        <v>61</v>
      </c>
      <c r="K107" s="193">
        <v>97</v>
      </c>
      <c r="L107" s="191">
        <v>98</v>
      </c>
      <c r="M107" s="189">
        <v>363</v>
      </c>
      <c r="N107" s="194">
        <v>434</v>
      </c>
      <c r="O107" s="195">
        <v>507</v>
      </c>
      <c r="P107" s="189">
        <v>291</v>
      </c>
      <c r="Q107" s="193">
        <v>177</v>
      </c>
      <c r="R107" s="191">
        <v>408</v>
      </c>
      <c r="S107" s="192">
        <v>286</v>
      </c>
      <c r="T107" s="189">
        <v>52</v>
      </c>
      <c r="U107" s="193">
        <v>27</v>
      </c>
      <c r="V107" s="191">
        <v>228</v>
      </c>
      <c r="W107" s="192">
        <v>338</v>
      </c>
      <c r="X107" s="189">
        <v>220</v>
      </c>
      <c r="Y107" s="193">
        <v>121</v>
      </c>
      <c r="Z107" s="191">
        <v>477</v>
      </c>
      <c r="AA107" s="189">
        <v>431</v>
      </c>
      <c r="AB107" s="172">
        <f t="shared" si="255"/>
        <v>4072</v>
      </c>
      <c r="AC107" s="173">
        <f t="shared" si="256"/>
        <v>3609</v>
      </c>
      <c r="AE107" s="272" t="s">
        <v>85</v>
      </c>
      <c r="BI107" s="137" t="s">
        <v>21</v>
      </c>
      <c r="BJ107" s="129">
        <f>B107/B126</f>
        <v>7.3796122576610376E-2</v>
      </c>
      <c r="BK107" s="130">
        <f t="shared" ref="BK107" si="366">C107/C126</f>
        <v>5.8520900321543411E-2</v>
      </c>
      <c r="BL107" s="131">
        <f t="shared" ref="BL107" si="367">D107/D126</f>
        <v>9.5303867403314924E-2</v>
      </c>
      <c r="BM107" s="132">
        <f t="shared" ref="BM107" si="368">E107/E126</f>
        <v>5.044995909462776E-2</v>
      </c>
      <c r="BN107" s="129">
        <f t="shared" ref="BN107" si="369">F107/F126</f>
        <v>8.9523442021994984E-2</v>
      </c>
      <c r="BO107" s="130">
        <f t="shared" ref="BO107" si="370">G107/G126</f>
        <v>5.5526315789473688E-2</v>
      </c>
      <c r="BP107" s="131">
        <f t="shared" ref="BP107" si="371">H107/H126</f>
        <v>7.2613343162550678E-2</v>
      </c>
      <c r="BQ107" s="132">
        <f t="shared" ref="BQ107" si="372">I107/I126</f>
        <v>6.2484441125217824E-2</v>
      </c>
      <c r="BR107" s="129">
        <f t="shared" ref="BR107" si="373">J107/J126</f>
        <v>5.9628543499511244E-2</v>
      </c>
      <c r="BS107" s="130">
        <f t="shared" ref="BS107" si="374">K107/K126</f>
        <v>0.10232067510548523</v>
      </c>
      <c r="BT107" s="131">
        <f t="shared" ref="BT107" si="375">L107/L126</f>
        <v>3.2332563510392612E-2</v>
      </c>
      <c r="BU107" s="129">
        <f t="shared" ref="BU107" si="376">M107/M126</f>
        <v>0.11905542800918334</v>
      </c>
      <c r="BV107" s="133">
        <f t="shared" ref="BV107" si="377">N107/N126</f>
        <v>7.0351758793969849E-2</v>
      </c>
      <c r="BW107" s="134">
        <f t="shared" ref="BW107" si="378">O107/O126</f>
        <v>7.9417293233082706E-2</v>
      </c>
      <c r="BX107" s="129">
        <f t="shared" ref="BX107" si="379">P107/P126</f>
        <v>8.6684539767649685E-2</v>
      </c>
      <c r="BY107" s="130">
        <f t="shared" ref="BY107" si="380">Q107/Q126</f>
        <v>5.4764851485148515E-2</v>
      </c>
      <c r="BZ107" s="131">
        <f t="shared" ref="BZ107" si="381">R107/R126</f>
        <v>8.8985823336968375E-2</v>
      </c>
      <c r="CA107" s="132">
        <f t="shared" ref="CA107" si="382">S107/S126</f>
        <v>5.9176494930684873E-2</v>
      </c>
      <c r="CB107" s="129">
        <f t="shared" ref="CB107" si="383">T107/T126</f>
        <v>9.187279151943463E-2</v>
      </c>
      <c r="CC107" s="130">
        <f t="shared" ref="CC107" si="384">U107/U126</f>
        <v>5.7939914163090127E-2</v>
      </c>
      <c r="CD107" s="131">
        <f t="shared" ref="CD107" si="385">V107/V126</f>
        <v>5.1305130513051307E-2</v>
      </c>
      <c r="CE107" s="132">
        <f t="shared" ref="CE107" si="386">W107/W126</f>
        <v>7.9082826392138511E-2</v>
      </c>
      <c r="CF107" s="129">
        <f t="shared" ref="CF107" si="387">X107/X126</f>
        <v>8.6546026750590088E-2</v>
      </c>
      <c r="CG107" s="130">
        <f t="shared" ref="CG107" si="388">Y107/Y126</f>
        <v>6.4088983050847453E-2</v>
      </c>
      <c r="CH107" s="131">
        <f t="shared" ref="CH107" si="389">Z107/Z126</f>
        <v>7.2305593451568895E-2</v>
      </c>
      <c r="CI107" s="129">
        <f t="shared" ref="CI107" si="390">AA107/AA126</f>
        <v>5.4481102262672228E-2</v>
      </c>
      <c r="CJ107" s="135">
        <f t="shared" ref="CJ107" si="391">AB107/AB126</f>
        <v>7.413341101077775E-2</v>
      </c>
      <c r="CK107" s="136">
        <f t="shared" ref="CK107" si="392">AC107/AC126</f>
        <v>6.5970825869191674E-2</v>
      </c>
    </row>
    <row r="108" spans="1:89" ht="15" thickTop="1" thickBot="1" x14ac:dyDescent="0.2">
      <c r="A108" s="146" t="s">
        <v>22</v>
      </c>
      <c r="B108" s="196">
        <v>449</v>
      </c>
      <c r="C108" s="197">
        <v>645</v>
      </c>
      <c r="D108" s="198">
        <v>312</v>
      </c>
      <c r="E108" s="199">
        <v>236</v>
      </c>
      <c r="F108" s="196">
        <v>484</v>
      </c>
      <c r="G108" s="200">
        <v>162</v>
      </c>
      <c r="H108" s="198">
        <v>635</v>
      </c>
      <c r="I108" s="199">
        <v>611</v>
      </c>
      <c r="J108" s="196">
        <v>56</v>
      </c>
      <c r="K108" s="200">
        <v>149</v>
      </c>
      <c r="L108" s="198">
        <v>124</v>
      </c>
      <c r="M108" s="196">
        <v>379</v>
      </c>
      <c r="N108" s="201">
        <v>429</v>
      </c>
      <c r="O108" s="202">
        <v>566</v>
      </c>
      <c r="P108" s="196">
        <v>312</v>
      </c>
      <c r="Q108" s="200">
        <v>181</v>
      </c>
      <c r="R108" s="198">
        <v>439</v>
      </c>
      <c r="S108" s="199">
        <v>235</v>
      </c>
      <c r="T108" s="196">
        <v>24</v>
      </c>
      <c r="U108" s="200">
        <v>27</v>
      </c>
      <c r="V108" s="198">
        <v>230</v>
      </c>
      <c r="W108" s="199">
        <v>442</v>
      </c>
      <c r="X108" s="196">
        <v>188</v>
      </c>
      <c r="Y108" s="200">
        <v>110</v>
      </c>
      <c r="Z108" s="198">
        <v>501</v>
      </c>
      <c r="AA108" s="196">
        <v>478</v>
      </c>
      <c r="AB108" s="172">
        <f t="shared" si="255"/>
        <v>4183</v>
      </c>
      <c r="AC108" s="173">
        <f t="shared" si="256"/>
        <v>4221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>
        <f>B108/B126</f>
        <v>7.0200125078173858E-2</v>
      </c>
      <c r="BK108" s="130">
        <f t="shared" ref="BK108" si="393">C108/C126</f>
        <v>0.10369774919614148</v>
      </c>
      <c r="BL108" s="131">
        <f t="shared" ref="BL108" si="394">D108/D126</f>
        <v>0.10773480662983426</v>
      </c>
      <c r="BM108" s="132">
        <f t="shared" ref="BM108" si="395">E108/E126</f>
        <v>6.4357785655849473E-2</v>
      </c>
      <c r="BN108" s="129">
        <f t="shared" ref="BN108" si="396">F108/F126</f>
        <v>9.3382211074667182E-2</v>
      </c>
      <c r="BO108" s="130">
        <f t="shared" ref="BO108" si="397">G108/G126</f>
        <v>4.2631578947368423E-2</v>
      </c>
      <c r="BP108" s="131">
        <f t="shared" ref="BP108" si="398">H108/H126</f>
        <v>7.8019412704263422E-2</v>
      </c>
      <c r="BQ108" s="132">
        <f t="shared" ref="BQ108" si="399">I108/I126</f>
        <v>7.605177993527508E-2</v>
      </c>
      <c r="BR108" s="129">
        <f t="shared" ref="BR108" si="400">J108/J126</f>
        <v>5.4740957966764418E-2</v>
      </c>
      <c r="BS108" s="130">
        <f t="shared" ref="BS108" si="401">K108/K126</f>
        <v>0.15717299578059071</v>
      </c>
      <c r="BT108" s="131">
        <f t="shared" ref="BT108" si="402">L108/L126</f>
        <v>4.0910590564170242E-2</v>
      </c>
      <c r="BU108" s="129">
        <f t="shared" ref="BU108" si="403">M108/M126</f>
        <v>0.12430305018038701</v>
      </c>
      <c r="BV108" s="133">
        <f t="shared" ref="BV108" si="404">N108/N126</f>
        <v>6.9541254660398774E-2</v>
      </c>
      <c r="BW108" s="134">
        <f t="shared" ref="BW108" si="405">O108/O126</f>
        <v>8.8659147869674187E-2</v>
      </c>
      <c r="BX108" s="129">
        <f t="shared" ref="BX108" si="406">P108/P126</f>
        <v>9.2940125111706878E-2</v>
      </c>
      <c r="BY108" s="130">
        <f t="shared" ref="BY108" si="407">Q108/Q126</f>
        <v>5.6002475247524754E-2</v>
      </c>
      <c r="BZ108" s="131">
        <f t="shared" ref="BZ108" si="408">R108/R126</f>
        <v>9.574700109051254E-2</v>
      </c>
      <c r="CA108" s="132">
        <f t="shared" ref="CA108" si="409">S108/S126</f>
        <v>4.8624043037450861E-2</v>
      </c>
      <c r="CB108" s="129">
        <f t="shared" ref="CB108" si="410">T108/T126</f>
        <v>4.2402826855123678E-2</v>
      </c>
      <c r="CC108" s="130">
        <f t="shared" ref="CC108" si="411">U108/U126</f>
        <v>5.7939914163090127E-2</v>
      </c>
      <c r="CD108" s="131">
        <f t="shared" ref="CD108" si="412">V108/V126</f>
        <v>5.1755175517551752E-2</v>
      </c>
      <c r="CE108" s="132">
        <f t="shared" ref="CE108" si="413">W108/W126</f>
        <v>0.10341600374356574</v>
      </c>
      <c r="CF108" s="129">
        <f t="shared" ref="CF108" si="414">X108/X126</f>
        <v>7.3957513768686076E-2</v>
      </c>
      <c r="CG108" s="130">
        <f t="shared" ref="CG108" si="415">Y108/Y126</f>
        <v>5.8262711864406777E-2</v>
      </c>
      <c r="CH108" s="131">
        <f t="shared" ref="CH108" si="416">Z108/Z126</f>
        <v>7.5943610732150973E-2</v>
      </c>
      <c r="CI108" s="129">
        <f t="shared" ref="CI108" si="417">AA108/AA126</f>
        <v>6.0422196940968273E-2</v>
      </c>
      <c r="CJ108" s="135">
        <f t="shared" ref="CJ108" si="418">AB108/AB126</f>
        <v>7.615423827556074E-2</v>
      </c>
      <c r="CK108" s="136">
        <f t="shared" ref="CK108" si="419">AC108/AC126</f>
        <v>7.7157898585164336E-2</v>
      </c>
    </row>
    <row r="109" spans="1:89" ht="15" thickTop="1" thickBot="1" x14ac:dyDescent="0.2">
      <c r="A109" s="137" t="s">
        <v>23</v>
      </c>
      <c r="B109" s="189">
        <v>378</v>
      </c>
      <c r="C109" s="190">
        <v>307</v>
      </c>
      <c r="D109" s="191">
        <v>203</v>
      </c>
      <c r="E109" s="192">
        <v>120</v>
      </c>
      <c r="F109" s="189">
        <v>241</v>
      </c>
      <c r="G109" s="193">
        <v>97</v>
      </c>
      <c r="H109" s="191">
        <v>424</v>
      </c>
      <c r="I109" s="192">
        <v>347</v>
      </c>
      <c r="J109" s="189">
        <v>43</v>
      </c>
      <c r="K109" s="193">
        <v>49</v>
      </c>
      <c r="L109" s="191">
        <v>115</v>
      </c>
      <c r="M109" s="189">
        <v>224</v>
      </c>
      <c r="N109" s="194">
        <v>345</v>
      </c>
      <c r="O109" s="195">
        <v>263</v>
      </c>
      <c r="P109" s="189">
        <v>164</v>
      </c>
      <c r="Q109" s="193">
        <v>80</v>
      </c>
      <c r="R109" s="191">
        <v>251</v>
      </c>
      <c r="S109" s="192">
        <v>144</v>
      </c>
      <c r="T109" s="189">
        <v>56</v>
      </c>
      <c r="U109" s="193">
        <v>11</v>
      </c>
      <c r="V109" s="191">
        <v>209</v>
      </c>
      <c r="W109" s="192">
        <v>73</v>
      </c>
      <c r="X109" s="189">
        <v>148</v>
      </c>
      <c r="Y109" s="193">
        <v>30</v>
      </c>
      <c r="Z109" s="191">
        <v>380</v>
      </c>
      <c r="AA109" s="189">
        <v>342</v>
      </c>
      <c r="AB109" s="172">
        <f t="shared" si="255"/>
        <v>2957</v>
      </c>
      <c r="AC109" s="173">
        <f t="shared" si="256"/>
        <v>2087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5.9099437148217637E-2</v>
      </c>
      <c r="BK109" s="130">
        <f t="shared" ref="BK109" si="420">C109/C126</f>
        <v>4.9356913183279741E-2</v>
      </c>
      <c r="BL109" s="131">
        <f t="shared" ref="BL109" si="421">D109/D126</f>
        <v>7.0096685082872923E-2</v>
      </c>
      <c r="BM109" s="132">
        <f t="shared" ref="BM109" si="422">E109/E126</f>
        <v>3.2724297791109899E-2</v>
      </c>
      <c r="BN109" s="129">
        <f t="shared" ref="BN109" si="423">F109/F126</f>
        <v>4.6498167084699983E-2</v>
      </c>
      <c r="BO109" s="130">
        <f t="shared" ref="BO109" si="424">G109/G126</f>
        <v>2.5526315789473685E-2</v>
      </c>
      <c r="BP109" s="131">
        <f t="shared" ref="BP109" si="425">H109/H126</f>
        <v>5.2094851947413687E-2</v>
      </c>
      <c r="BQ109" s="132">
        <f t="shared" ref="BQ109" si="426">I109/I126</f>
        <v>4.3191436395319888E-2</v>
      </c>
      <c r="BR109" s="129">
        <f t="shared" ref="BR109" si="427">J109/J126</f>
        <v>4.2033235581622676E-2</v>
      </c>
      <c r="BS109" s="130">
        <f t="shared" ref="BS109" si="428">K109/K126</f>
        <v>5.1687763713080169E-2</v>
      </c>
      <c r="BT109" s="131">
        <f t="shared" ref="BT109" si="429">L109/L126</f>
        <v>3.7941273507093372E-2</v>
      </c>
      <c r="BU109" s="129">
        <f t="shared" ref="BU109" si="430">M109/M126</f>
        <v>7.3466710396851431E-2</v>
      </c>
      <c r="BV109" s="133">
        <f t="shared" ref="BV109" si="431">N109/N126</f>
        <v>5.59247852164046E-2</v>
      </c>
      <c r="BW109" s="134">
        <f t="shared" ref="BW109" si="432">O109/O126</f>
        <v>4.1196741854636593E-2</v>
      </c>
      <c r="BX109" s="129">
        <f t="shared" ref="BX109" si="433">P109/P126</f>
        <v>4.8853142686922847E-2</v>
      </c>
      <c r="BY109" s="130">
        <f t="shared" ref="BY109" si="434">Q109/Q126</f>
        <v>2.4752475247524754E-2</v>
      </c>
      <c r="BZ109" s="131">
        <f t="shared" ref="BZ109" si="435">R109/R126</f>
        <v>5.4743729552889857E-2</v>
      </c>
      <c r="CA109" s="132">
        <f t="shared" ref="CA109" si="436">S109/S126</f>
        <v>2.9795158286778398E-2</v>
      </c>
      <c r="CB109" s="129">
        <f t="shared" ref="CB109" si="437">T109/T126</f>
        <v>9.8939929328621903E-2</v>
      </c>
      <c r="CC109" s="130">
        <f t="shared" ref="CC109" si="438">U109/U126</f>
        <v>2.3605150214592276E-2</v>
      </c>
      <c r="CD109" s="131">
        <f t="shared" ref="CD109" si="439">V109/V126</f>
        <v>4.702970297029703E-2</v>
      </c>
      <c r="CE109" s="132">
        <f t="shared" ref="CE109" si="440">W109/W126</f>
        <v>1.7080018717828733E-2</v>
      </c>
      <c r="CF109" s="129">
        <f t="shared" ref="CF109" si="441">X109/X126</f>
        <v>5.8221872541306056E-2</v>
      </c>
      <c r="CG109" s="130">
        <f t="shared" ref="CG109" si="442">Y109/Y126</f>
        <v>1.5889830508474576E-2</v>
      </c>
      <c r="CH109" s="131">
        <f t="shared" ref="CH109" si="443">Z109/Z126</f>
        <v>5.760194027588298E-2</v>
      </c>
      <c r="CI109" s="129">
        <f t="shared" ref="CI109" si="444">AA109/AA126</f>
        <v>4.3230944254835042E-2</v>
      </c>
      <c r="CJ109" s="135">
        <f t="shared" ref="CJ109" si="445">AB109/AB126</f>
        <v>5.3834110107777451E-2</v>
      </c>
      <c r="CK109" s="136">
        <f t="shared" ref="CK109" si="446">AC109/AC126</f>
        <v>3.8149380323913282E-2</v>
      </c>
    </row>
    <row r="110" spans="1:89" ht="14" thickTop="1" x14ac:dyDescent="0.15">
      <c r="A110" s="146" t="s">
        <v>24</v>
      </c>
      <c r="B110" s="203">
        <v>316</v>
      </c>
      <c r="C110" s="197">
        <v>435</v>
      </c>
      <c r="D110" s="198">
        <v>194</v>
      </c>
      <c r="E110" s="199">
        <v>197</v>
      </c>
      <c r="F110" s="196">
        <v>276</v>
      </c>
      <c r="G110" s="200">
        <v>106</v>
      </c>
      <c r="H110" s="198">
        <v>440</v>
      </c>
      <c r="I110" s="199">
        <v>413</v>
      </c>
      <c r="J110" s="196">
        <v>43</v>
      </c>
      <c r="K110" s="200">
        <v>52</v>
      </c>
      <c r="L110" s="198">
        <v>116</v>
      </c>
      <c r="M110" s="196">
        <v>213</v>
      </c>
      <c r="N110" s="201">
        <v>250</v>
      </c>
      <c r="O110" s="204">
        <v>397</v>
      </c>
      <c r="P110" s="196">
        <v>205</v>
      </c>
      <c r="Q110" s="200">
        <v>144</v>
      </c>
      <c r="R110" s="198">
        <v>271</v>
      </c>
      <c r="S110" s="199">
        <v>220</v>
      </c>
      <c r="T110" s="196">
        <v>24</v>
      </c>
      <c r="U110" s="200">
        <v>17</v>
      </c>
      <c r="V110" s="198">
        <v>221</v>
      </c>
      <c r="W110" s="205">
        <v>400</v>
      </c>
      <c r="X110" s="196">
        <v>144</v>
      </c>
      <c r="Y110" s="200">
        <v>89</v>
      </c>
      <c r="Z110" s="198">
        <v>401</v>
      </c>
      <c r="AA110" s="196">
        <v>677</v>
      </c>
      <c r="AB110" s="172">
        <f t="shared" si="255"/>
        <v>2901</v>
      </c>
      <c r="AC110" s="173">
        <f t="shared" si="256"/>
        <v>3360</v>
      </c>
      <c r="AE110" s="275" t="str">
        <f>$AE$17</f>
        <v>17:00 - 17:59</v>
      </c>
      <c r="AF110" s="126">
        <f t="shared" ref="AF110:AU111" si="447">SUMIF($A$9:$A$32,$AE110,B$102:B$125)</f>
        <v>528</v>
      </c>
      <c r="AG110" s="186">
        <f t="shared" si="447"/>
        <v>362</v>
      </c>
      <c r="AH110" s="127">
        <f t="shared" si="447"/>
        <v>185</v>
      </c>
      <c r="AI110" s="180">
        <f t="shared" si="447"/>
        <v>241</v>
      </c>
      <c r="AJ110" s="126">
        <f t="shared" si="447"/>
        <v>413</v>
      </c>
      <c r="AK110" s="128">
        <f t="shared" si="447"/>
        <v>284</v>
      </c>
      <c r="AL110" s="127">
        <f t="shared" si="447"/>
        <v>585</v>
      </c>
      <c r="AM110" s="180">
        <f t="shared" si="447"/>
        <v>526</v>
      </c>
      <c r="AN110" s="126">
        <f t="shared" si="447"/>
        <v>68</v>
      </c>
      <c r="AO110" s="128">
        <f t="shared" si="447"/>
        <v>47</v>
      </c>
      <c r="AP110" s="127">
        <f t="shared" si="447"/>
        <v>279</v>
      </c>
      <c r="AQ110" s="126">
        <f t="shared" si="447"/>
        <v>133</v>
      </c>
      <c r="AR110" s="179">
        <f t="shared" si="447"/>
        <v>380</v>
      </c>
      <c r="AS110" s="181">
        <f t="shared" si="447"/>
        <v>410</v>
      </c>
      <c r="AT110" s="126">
        <f t="shared" si="447"/>
        <v>206</v>
      </c>
      <c r="AU110" s="128">
        <f t="shared" si="447"/>
        <v>295</v>
      </c>
      <c r="AV110" s="127">
        <f t="shared" ref="AP110:BE111" si="448">SUMIF($A$9:$A$32,$AE110,R$102:R$125)</f>
        <v>285</v>
      </c>
      <c r="AW110" s="180">
        <f t="shared" si="448"/>
        <v>344</v>
      </c>
      <c r="AX110" s="126">
        <f t="shared" si="448"/>
        <v>48</v>
      </c>
      <c r="AY110" s="128">
        <f t="shared" si="448"/>
        <v>31</v>
      </c>
      <c r="AZ110" s="127">
        <f t="shared" si="448"/>
        <v>327</v>
      </c>
      <c r="BA110" s="180">
        <f t="shared" si="448"/>
        <v>287</v>
      </c>
      <c r="BB110" s="126">
        <f t="shared" si="448"/>
        <v>210</v>
      </c>
      <c r="BC110" s="128">
        <f t="shared" si="448"/>
        <v>188</v>
      </c>
      <c r="BD110" s="184">
        <f t="shared" si="448"/>
        <v>414</v>
      </c>
      <c r="BE110" s="185">
        <f t="shared" si="448"/>
        <v>498</v>
      </c>
      <c r="BF110" s="170">
        <f>AF110+AH110+AJ110+AL110+AN110+AP110+AR110+AT110+AV110+AX110+AZ110+BB110+BD110</f>
        <v>3928</v>
      </c>
      <c r="BG110" s="171">
        <f>AG110+AI110+AK110+AM110+AO110+AQ110+AS110+AU110+AW110+AY110+BA110+BC110+BE110</f>
        <v>3646</v>
      </c>
      <c r="BI110" s="146" t="s">
        <v>24</v>
      </c>
      <c r="BJ110" s="129">
        <f>B110/B126</f>
        <v>4.9405878674171358E-2</v>
      </c>
      <c r="BK110" s="130">
        <f t="shared" ref="BK110" si="449">C110/C126</f>
        <v>6.9935691318327969E-2</v>
      </c>
      <c r="BL110" s="131">
        <f t="shared" ref="BL110" si="450">D110/D126</f>
        <v>6.6988950276243089E-2</v>
      </c>
      <c r="BM110" s="132">
        <f t="shared" ref="BM110" si="451">E110/E126</f>
        <v>5.3722388873738751E-2</v>
      </c>
      <c r="BN110" s="129">
        <f t="shared" ref="BN110" si="452">F110/F126</f>
        <v>5.3251012926876326E-2</v>
      </c>
      <c r="BO110" s="130">
        <f t="shared" ref="BO110" si="453">G110/G126</f>
        <v>2.7894736842105264E-2</v>
      </c>
      <c r="BP110" s="131">
        <f t="shared" ref="BP110" si="454">H110/H126</f>
        <v>5.4060695417127408E-2</v>
      </c>
      <c r="BQ110" s="132">
        <f t="shared" ref="BQ110" si="455">I110/I126</f>
        <v>5.1406522280308689E-2</v>
      </c>
      <c r="BR110" s="129">
        <f t="shared" ref="BR110" si="456">J110/J126</f>
        <v>4.2033235581622676E-2</v>
      </c>
      <c r="BS110" s="130">
        <f t="shared" ref="BS110" si="457">K110/K126</f>
        <v>5.4852320675105488E-2</v>
      </c>
      <c r="BT110" s="131">
        <f t="shared" ref="BT110" si="458">L110/L126</f>
        <v>3.8271197624546352E-2</v>
      </c>
      <c r="BU110" s="129">
        <f t="shared" ref="BU110" si="459">M110/M126</f>
        <v>6.9858970154148894E-2</v>
      </c>
      <c r="BV110" s="133">
        <f t="shared" ref="BV110" si="460">N110/N126</f>
        <v>4.0525206678554061E-2</v>
      </c>
      <c r="BW110" s="134">
        <f t="shared" ref="BW110" si="461">O110/O126</f>
        <v>6.218671679197995E-2</v>
      </c>
      <c r="BX110" s="129">
        <f t="shared" ref="BX110" si="462">P110/P126</f>
        <v>6.1066428358653557E-2</v>
      </c>
      <c r="BY110" s="130">
        <f t="shared" ref="BY110" si="463">Q110/Q126</f>
        <v>4.4554455445544552E-2</v>
      </c>
      <c r="BZ110" s="131">
        <f t="shared" ref="BZ110" si="464">R110/R126</f>
        <v>5.9105779716466737E-2</v>
      </c>
      <c r="CA110" s="132">
        <f t="shared" ref="CA110" si="465">S110/S126</f>
        <v>4.552038071591144E-2</v>
      </c>
      <c r="CB110" s="129">
        <f t="shared" ref="CB110" si="466">T110/T126</f>
        <v>4.2402826855123678E-2</v>
      </c>
      <c r="CC110" s="130">
        <f t="shared" ref="CC110" si="467">U110/U126</f>
        <v>3.6480686695278972E-2</v>
      </c>
      <c r="CD110" s="131">
        <f t="shared" ref="CD110" si="468">V110/V126</f>
        <v>4.9729972997299733E-2</v>
      </c>
      <c r="CE110" s="132">
        <f t="shared" ref="CE110" si="469">W110/W126</f>
        <v>9.3589143659335516E-2</v>
      </c>
      <c r="CF110" s="129">
        <f t="shared" ref="CF110" si="470">X110/X126</f>
        <v>5.6648308418568057E-2</v>
      </c>
      <c r="CG110" s="130">
        <f t="shared" ref="CG110" si="471">Y110/Y126</f>
        <v>4.7139830508474576E-2</v>
      </c>
      <c r="CH110" s="131">
        <f t="shared" ref="CH110" si="472">Z110/Z126</f>
        <v>6.0785205396392303E-2</v>
      </c>
      <c r="CI110" s="129">
        <f t="shared" ref="CI110" si="473">AA110/AA126</f>
        <v>8.5577044621413217E-2</v>
      </c>
      <c r="CJ110" s="135">
        <f t="shared" ref="CJ110" si="474">AB110/AB126</f>
        <v>5.2814593649868923E-2</v>
      </c>
      <c r="CK110" s="136">
        <f t="shared" ref="CK110" si="475">AC110/AC126</f>
        <v>6.1419222754359667E-2</v>
      </c>
    </row>
    <row r="111" spans="1:89" x14ac:dyDescent="0.15">
      <c r="A111" s="137" t="s">
        <v>25</v>
      </c>
      <c r="B111" s="206">
        <v>361</v>
      </c>
      <c r="C111" s="190">
        <v>402</v>
      </c>
      <c r="D111" s="191">
        <v>152</v>
      </c>
      <c r="E111" s="192">
        <v>253</v>
      </c>
      <c r="F111" s="189">
        <v>286</v>
      </c>
      <c r="G111" s="193">
        <v>177</v>
      </c>
      <c r="H111" s="191">
        <v>441</v>
      </c>
      <c r="I111" s="192">
        <v>573</v>
      </c>
      <c r="J111" s="189">
        <v>41</v>
      </c>
      <c r="K111" s="190">
        <v>73</v>
      </c>
      <c r="L111" s="191">
        <v>102</v>
      </c>
      <c r="M111" s="189">
        <v>242</v>
      </c>
      <c r="N111" s="194">
        <v>310</v>
      </c>
      <c r="O111" s="207">
        <v>392</v>
      </c>
      <c r="P111" s="189">
        <v>210</v>
      </c>
      <c r="Q111" s="190">
        <v>166</v>
      </c>
      <c r="R111" s="191">
        <v>318</v>
      </c>
      <c r="S111" s="192">
        <v>259</v>
      </c>
      <c r="T111" s="198">
        <v>21</v>
      </c>
      <c r="U111" s="189">
        <v>20</v>
      </c>
      <c r="V111" s="191">
        <v>205</v>
      </c>
      <c r="W111" s="208">
        <v>277</v>
      </c>
      <c r="X111" s="189">
        <v>128</v>
      </c>
      <c r="Y111" s="193">
        <v>115</v>
      </c>
      <c r="Z111" s="191">
        <v>425</v>
      </c>
      <c r="AA111" s="189">
        <v>657</v>
      </c>
      <c r="AB111" s="172">
        <f t="shared" si="255"/>
        <v>3000</v>
      </c>
      <c r="AC111" s="173">
        <f t="shared" si="256"/>
        <v>3606</v>
      </c>
      <c r="AE111" s="277" t="str">
        <f>$AE$18</f>
        <v>18:00 - 18:59</v>
      </c>
      <c r="AF111" s="126">
        <f t="shared" si="447"/>
        <v>618</v>
      </c>
      <c r="AG111" s="190">
        <f t="shared" si="447"/>
        <v>382</v>
      </c>
      <c r="AH111" s="191">
        <f t="shared" si="447"/>
        <v>198</v>
      </c>
      <c r="AI111" s="192">
        <f t="shared" si="447"/>
        <v>261</v>
      </c>
      <c r="AJ111" s="278">
        <f t="shared" si="447"/>
        <v>408</v>
      </c>
      <c r="AK111" s="193">
        <f t="shared" si="447"/>
        <v>348</v>
      </c>
      <c r="AL111" s="191">
        <f t="shared" si="447"/>
        <v>573</v>
      </c>
      <c r="AM111" s="192">
        <f t="shared" si="447"/>
        <v>592</v>
      </c>
      <c r="AN111" s="278">
        <f t="shared" si="447"/>
        <v>125</v>
      </c>
      <c r="AO111" s="193">
        <f t="shared" si="447"/>
        <v>44</v>
      </c>
      <c r="AP111" s="191">
        <f t="shared" si="448"/>
        <v>327</v>
      </c>
      <c r="AQ111" s="278">
        <f t="shared" si="448"/>
        <v>141</v>
      </c>
      <c r="AR111" s="194">
        <f t="shared" si="448"/>
        <v>473</v>
      </c>
      <c r="AS111" s="195">
        <f t="shared" si="448"/>
        <v>478</v>
      </c>
      <c r="AT111" s="278">
        <f t="shared" si="448"/>
        <v>176</v>
      </c>
      <c r="AU111" s="193">
        <f t="shared" si="448"/>
        <v>344</v>
      </c>
      <c r="AV111" s="191">
        <f t="shared" si="448"/>
        <v>272</v>
      </c>
      <c r="AW111" s="192">
        <f t="shared" si="448"/>
        <v>481</v>
      </c>
      <c r="AX111" s="278">
        <f t="shared" si="448"/>
        <v>33</v>
      </c>
      <c r="AY111" s="193">
        <f t="shared" si="448"/>
        <v>33</v>
      </c>
      <c r="AZ111" s="191">
        <f t="shared" si="448"/>
        <v>480</v>
      </c>
      <c r="BA111" s="192">
        <f t="shared" si="448"/>
        <v>267</v>
      </c>
      <c r="BB111" s="278">
        <f t="shared" si="448"/>
        <v>191</v>
      </c>
      <c r="BC111" s="193">
        <f t="shared" si="448"/>
        <v>151</v>
      </c>
      <c r="BD111" s="191">
        <f t="shared" si="448"/>
        <v>495</v>
      </c>
      <c r="BE111" s="278">
        <f t="shared" si="448"/>
        <v>591</v>
      </c>
      <c r="BF111" s="172">
        <f>SUM(AF111,AH111,AJ111,AL111,AN111,AP111,AR111,AT111,AV111,AX111,AZ111,BB111,BD111)</f>
        <v>4369</v>
      </c>
      <c r="BG111" s="173">
        <f>SUM(AG111,AI111,AK111,AM111,AO111,AQ111,AS111,AU111,AW111,AY111,BA111,BC111,BE111)</f>
        <v>4113</v>
      </c>
      <c r="BI111" s="137" t="s">
        <v>25</v>
      </c>
      <c r="BJ111" s="129">
        <f>B111/B126</f>
        <v>5.6441525953721074E-2</v>
      </c>
      <c r="BK111" s="130">
        <f t="shared" ref="BK111" si="476">C111/C126</f>
        <v>6.463022508038585E-2</v>
      </c>
      <c r="BL111" s="131">
        <f t="shared" ref="BL111" si="477">D111/D126</f>
        <v>5.2486187845303865E-2</v>
      </c>
      <c r="BM111" s="132">
        <f t="shared" ref="BM111" si="478">E111/E126</f>
        <v>6.8993727842923375E-2</v>
      </c>
      <c r="BN111" s="129">
        <f t="shared" ref="BN111" si="479">F111/F126</f>
        <v>5.5180397453212425E-2</v>
      </c>
      <c r="BO111" s="130">
        <f t="shared" ref="BO111" si="480">G111/G126</f>
        <v>4.6578947368421053E-2</v>
      </c>
      <c r="BP111" s="131">
        <f t="shared" ref="BP111" si="481">H111/H126</f>
        <v>5.4183560633984516E-2</v>
      </c>
      <c r="BQ111" s="132">
        <f t="shared" ref="BQ111" si="482">I111/I126</f>
        <v>7.1321882001493656E-2</v>
      </c>
      <c r="BR111" s="129">
        <f t="shared" ref="BR111" si="483">J111/J126</f>
        <v>4.0078201368523948E-2</v>
      </c>
      <c r="BS111" s="130">
        <f t="shared" ref="BS111" si="484">K111/K126</f>
        <v>7.7004219409282704E-2</v>
      </c>
      <c r="BT111" s="131">
        <f t="shared" ref="BT111" si="485">L111/L126</f>
        <v>3.3652259980204553E-2</v>
      </c>
      <c r="BU111" s="129">
        <f t="shared" ref="BU111" si="486">M111/M126</f>
        <v>7.937028533945556E-2</v>
      </c>
      <c r="BV111" s="133">
        <f t="shared" ref="BV111" si="487">N111/N126</f>
        <v>5.0251256281407038E-2</v>
      </c>
      <c r="BW111" s="134">
        <f t="shared" ref="BW111" si="488">O111/O126</f>
        <v>6.1403508771929821E-2</v>
      </c>
      <c r="BX111" s="129">
        <f t="shared" ref="BX111" si="489">P111/P126</f>
        <v>6.2555853440571935E-2</v>
      </c>
      <c r="BY111" s="130">
        <f t="shared" ref="BY111" si="490">Q111/Q126</f>
        <v>5.1361386138613858E-2</v>
      </c>
      <c r="BZ111" s="131">
        <f t="shared" ref="BZ111" si="491">R111/R126</f>
        <v>6.9356597600872413E-2</v>
      </c>
      <c r="CA111" s="132">
        <f t="shared" ref="CA111" si="492">S111/S126</f>
        <v>5.3589902751913922E-2</v>
      </c>
      <c r="CB111" s="129">
        <f t="shared" ref="CB111" si="493">T111/T126</f>
        <v>3.7102473498233215E-2</v>
      </c>
      <c r="CC111" s="130">
        <f t="shared" ref="CC111" si="494">U111/U126</f>
        <v>4.2918454935622317E-2</v>
      </c>
      <c r="CD111" s="131">
        <f t="shared" ref="CD111" si="495">V111/V126</f>
        <v>4.6129612961296126E-2</v>
      </c>
      <c r="CE111" s="132">
        <f t="shared" ref="CE111" si="496">W111/W126</f>
        <v>6.4810481984089841E-2</v>
      </c>
      <c r="CF111" s="129">
        <f t="shared" ref="CF111" si="497">X111/X126</f>
        <v>5.035405192761605E-2</v>
      </c>
      <c r="CG111" s="130">
        <f t="shared" ref="CG111" si="498">Y111/Y126</f>
        <v>6.091101694915254E-2</v>
      </c>
      <c r="CH111" s="131">
        <f t="shared" ref="CH111" si="499">Z111/Z126</f>
        <v>6.4423222676974382E-2</v>
      </c>
      <c r="CI111" s="129">
        <f t="shared" ref="CI111" si="500">AA111/AA126</f>
        <v>8.3048919226393625E-2</v>
      </c>
      <c r="CJ111" s="135">
        <f t="shared" ref="CJ111" si="501">AB111/AB126</f>
        <v>5.4616953102242939E-2</v>
      </c>
      <c r="CK111" s="136">
        <f t="shared" ref="CK111" si="502">AC111/AC126</f>
        <v>6.5915987277446714E-2</v>
      </c>
    </row>
    <row r="112" spans="1:89" ht="14" thickBot="1" x14ac:dyDescent="0.2">
      <c r="A112" s="146" t="s">
        <v>26</v>
      </c>
      <c r="B112" s="203">
        <v>336</v>
      </c>
      <c r="C112" s="197">
        <v>384</v>
      </c>
      <c r="D112" s="198">
        <v>160</v>
      </c>
      <c r="E112" s="199">
        <v>213</v>
      </c>
      <c r="F112" s="196">
        <v>289</v>
      </c>
      <c r="G112" s="200">
        <v>155</v>
      </c>
      <c r="H112" s="198">
        <v>533</v>
      </c>
      <c r="I112" s="199">
        <v>417</v>
      </c>
      <c r="J112" s="196">
        <v>60</v>
      </c>
      <c r="K112" s="197">
        <v>32</v>
      </c>
      <c r="L112" s="198">
        <v>127</v>
      </c>
      <c r="M112" s="196">
        <v>178</v>
      </c>
      <c r="N112" s="201">
        <v>276</v>
      </c>
      <c r="O112" s="204">
        <v>329</v>
      </c>
      <c r="P112" s="196">
        <v>197</v>
      </c>
      <c r="Q112" s="197">
        <v>161</v>
      </c>
      <c r="R112" s="198">
        <v>286</v>
      </c>
      <c r="S112" s="199">
        <v>250</v>
      </c>
      <c r="T112" s="196">
        <v>15</v>
      </c>
      <c r="U112" s="200">
        <v>28</v>
      </c>
      <c r="V112" s="198">
        <v>174</v>
      </c>
      <c r="W112" s="205">
        <v>261</v>
      </c>
      <c r="X112" s="196">
        <v>142</v>
      </c>
      <c r="Y112" s="200">
        <v>107</v>
      </c>
      <c r="Z112" s="198">
        <v>337</v>
      </c>
      <c r="AA112" s="196">
        <v>347</v>
      </c>
      <c r="AB112" s="172">
        <f t="shared" si="255"/>
        <v>2932</v>
      </c>
      <c r="AC112" s="173">
        <f t="shared" si="256"/>
        <v>2862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5.2532833020637902E-2</v>
      </c>
      <c r="BK112" s="130">
        <f t="shared" ref="BK112" si="503">C112/C126</f>
        <v>6.1736334405144692E-2</v>
      </c>
      <c r="BL112" s="131">
        <f t="shared" ref="BL112" si="504">D112/D126</f>
        <v>5.5248618784530384E-2</v>
      </c>
      <c r="BM112" s="132">
        <f t="shared" ref="BM112" si="505">E112/E126</f>
        <v>5.8085628579220068E-2</v>
      </c>
      <c r="BN112" s="129">
        <f t="shared" ref="BN112" si="506">F112/F126</f>
        <v>5.5759212811113255E-2</v>
      </c>
      <c r="BO112" s="130">
        <f t="shared" ref="BO112" si="507">G112/G126</f>
        <v>4.0789473684210528E-2</v>
      </c>
      <c r="BP112" s="131">
        <f t="shared" ref="BP112" si="508">H112/H126</f>
        <v>6.548716058483843E-2</v>
      </c>
      <c r="BQ112" s="132">
        <f t="shared" ref="BQ112" si="509">I112/I126</f>
        <v>5.190440627333831E-2</v>
      </c>
      <c r="BR112" s="129">
        <f t="shared" ref="BR112" si="510">J112/J126</f>
        <v>5.865102639296188E-2</v>
      </c>
      <c r="BS112" s="130">
        <f t="shared" ref="BS112" si="511">K112/K126</f>
        <v>3.3755274261603373E-2</v>
      </c>
      <c r="BT112" s="131">
        <f t="shared" ref="BT112" si="512">L112/L126</f>
        <v>4.1900362916529196E-2</v>
      </c>
      <c r="BU112" s="129">
        <f t="shared" ref="BU112" si="513">M112/M126</f>
        <v>5.8379796654640867E-2</v>
      </c>
      <c r="BV112" s="133">
        <f t="shared" ref="BV112" si="514">N112/N126</f>
        <v>4.4739828173123684E-2</v>
      </c>
      <c r="BW112" s="134">
        <f t="shared" ref="BW112" si="515">O112/O126</f>
        <v>5.1535087719298246E-2</v>
      </c>
      <c r="BX112" s="129">
        <f t="shared" ref="BX112" si="516">P112/P126</f>
        <v>5.8683348227584149E-2</v>
      </c>
      <c r="BY112" s="130">
        <f t="shared" ref="BY112" si="517">Q112/Q126</f>
        <v>4.9814356435643567E-2</v>
      </c>
      <c r="BZ112" s="131">
        <f t="shared" ref="BZ112" si="518">R112/R126</f>
        <v>6.2377317339149398E-2</v>
      </c>
      <c r="CA112" s="132">
        <f t="shared" ref="CA112" si="519">S112/S126</f>
        <v>5.1727705358990274E-2</v>
      </c>
      <c r="CB112" s="129">
        <f t="shared" ref="CB112" si="520">T112/T126</f>
        <v>2.6501766784452298E-2</v>
      </c>
      <c r="CC112" s="130">
        <f t="shared" ref="CC112" si="521">U112/U126</f>
        <v>6.0085836909871244E-2</v>
      </c>
      <c r="CD112" s="131">
        <f t="shared" ref="CD112" si="522">V112/V126</f>
        <v>3.9153915391539153E-2</v>
      </c>
      <c r="CE112" s="132">
        <f t="shared" ref="CE112" si="523">W112/W126</f>
        <v>6.1066916237716422E-2</v>
      </c>
      <c r="CF112" s="129">
        <f t="shared" ref="CF112" si="524">X112/X126</f>
        <v>5.5861526357199057E-2</v>
      </c>
      <c r="CG112" s="130">
        <f t="shared" ref="CG112" si="525">Y112/Y126</f>
        <v>5.6673728813559324E-2</v>
      </c>
      <c r="CH112" s="131">
        <f t="shared" ref="CH112" si="526">Z112/Z126</f>
        <v>5.1083825981506743E-2</v>
      </c>
      <c r="CI112" s="129">
        <f t="shared" ref="CI112" si="527">AA112/AA126</f>
        <v>4.386297560358994E-2</v>
      </c>
      <c r="CJ112" s="135">
        <f t="shared" ref="CJ112" si="528">AB112/AB126</f>
        <v>5.337896883192543E-2</v>
      </c>
      <c r="CK112" s="136">
        <f t="shared" ref="CK112" si="529">AC112/AC126</f>
        <v>5.2316016524695648E-2</v>
      </c>
    </row>
    <row r="113" spans="1:89" ht="15" thickTop="1" thickBot="1" x14ac:dyDescent="0.2">
      <c r="A113" s="137" t="s">
        <v>27</v>
      </c>
      <c r="B113" s="206">
        <v>352</v>
      </c>
      <c r="C113" s="190">
        <v>431</v>
      </c>
      <c r="D113" s="191">
        <v>182</v>
      </c>
      <c r="E113" s="192">
        <v>220</v>
      </c>
      <c r="F113" s="189">
        <v>321</v>
      </c>
      <c r="G113" s="193">
        <v>142</v>
      </c>
      <c r="H113" s="191">
        <v>521</v>
      </c>
      <c r="I113" s="192">
        <v>510</v>
      </c>
      <c r="J113" s="189">
        <v>44</v>
      </c>
      <c r="K113" s="190">
        <v>40</v>
      </c>
      <c r="L113" s="191">
        <v>131</v>
      </c>
      <c r="M113" s="189">
        <v>173</v>
      </c>
      <c r="N113" s="194">
        <v>331</v>
      </c>
      <c r="O113" s="207">
        <v>385</v>
      </c>
      <c r="P113" s="189">
        <v>230</v>
      </c>
      <c r="Q113" s="190">
        <v>193</v>
      </c>
      <c r="R113" s="191">
        <v>321</v>
      </c>
      <c r="S113" s="192">
        <v>308</v>
      </c>
      <c r="T113" s="189">
        <v>33</v>
      </c>
      <c r="U113" s="193">
        <v>28</v>
      </c>
      <c r="V113" s="191">
        <v>229</v>
      </c>
      <c r="W113" s="208">
        <v>272</v>
      </c>
      <c r="X113" s="189">
        <v>132</v>
      </c>
      <c r="Y113" s="193">
        <v>93</v>
      </c>
      <c r="Z113" s="191">
        <v>497</v>
      </c>
      <c r="AA113" s="189">
        <v>564</v>
      </c>
      <c r="AB113" s="172">
        <f t="shared" si="255"/>
        <v>3324</v>
      </c>
      <c r="AC113" s="173">
        <f t="shared" si="256"/>
        <v>3359</v>
      </c>
      <c r="AE113" s="269" t="s">
        <v>13</v>
      </c>
      <c r="AF113" s="20">
        <f t="shared" ref="AF113:BG113" si="530">SUM(AF110:AF112)</f>
        <v>1146</v>
      </c>
      <c r="AG113" s="21">
        <f t="shared" si="530"/>
        <v>744</v>
      </c>
      <c r="AH113" s="20">
        <f t="shared" si="530"/>
        <v>383</v>
      </c>
      <c r="AI113" s="21">
        <f t="shared" si="530"/>
        <v>502</v>
      </c>
      <c r="AJ113" s="20">
        <f t="shared" si="530"/>
        <v>821</v>
      </c>
      <c r="AK113" s="21">
        <f t="shared" si="530"/>
        <v>632</v>
      </c>
      <c r="AL113" s="20">
        <f t="shared" si="530"/>
        <v>1158</v>
      </c>
      <c r="AM113" s="21">
        <f t="shared" si="530"/>
        <v>1118</v>
      </c>
      <c r="AN113" s="20">
        <f t="shared" si="530"/>
        <v>193</v>
      </c>
      <c r="AO113" s="21">
        <f t="shared" si="530"/>
        <v>91</v>
      </c>
      <c r="AP113" s="20">
        <f t="shared" si="530"/>
        <v>606</v>
      </c>
      <c r="AQ113" s="21">
        <f t="shared" si="530"/>
        <v>274</v>
      </c>
      <c r="AR113" s="20">
        <f t="shared" si="530"/>
        <v>853</v>
      </c>
      <c r="AS113" s="21">
        <f t="shared" si="530"/>
        <v>888</v>
      </c>
      <c r="AT113" s="20">
        <f t="shared" si="530"/>
        <v>382</v>
      </c>
      <c r="AU113" s="21">
        <f t="shared" si="530"/>
        <v>639</v>
      </c>
      <c r="AV113" s="20">
        <f t="shared" si="530"/>
        <v>557</v>
      </c>
      <c r="AW113" s="21">
        <f t="shared" si="530"/>
        <v>825</v>
      </c>
      <c r="AX113" s="20">
        <f t="shared" si="530"/>
        <v>81</v>
      </c>
      <c r="AY113" s="21">
        <f t="shared" si="530"/>
        <v>64</v>
      </c>
      <c r="AZ113" s="20">
        <f t="shared" si="530"/>
        <v>807</v>
      </c>
      <c r="BA113" s="21">
        <f t="shared" si="530"/>
        <v>554</v>
      </c>
      <c r="BB113" s="20">
        <f t="shared" si="530"/>
        <v>401</v>
      </c>
      <c r="BC113" s="21">
        <f t="shared" si="530"/>
        <v>339</v>
      </c>
      <c r="BD113" s="20">
        <f t="shared" si="530"/>
        <v>909</v>
      </c>
      <c r="BE113" s="21">
        <f t="shared" si="530"/>
        <v>1089</v>
      </c>
      <c r="BF113" s="174">
        <f t="shared" si="530"/>
        <v>8297</v>
      </c>
      <c r="BG113" s="175">
        <f t="shared" si="530"/>
        <v>7759</v>
      </c>
      <c r="BI113" s="137" t="s">
        <v>27</v>
      </c>
      <c r="BJ113" s="129">
        <f>B113/B126</f>
        <v>5.5034396497811132E-2</v>
      </c>
      <c r="BK113" s="130">
        <f t="shared" ref="BK113" si="531">C113/C126</f>
        <v>6.9292604501607721E-2</v>
      </c>
      <c r="BL113" s="131">
        <f t="shared" ref="BL113" si="532">D113/D126</f>
        <v>6.2845303867403321E-2</v>
      </c>
      <c r="BM113" s="132">
        <f t="shared" ref="BM113" si="533">E113/E126</f>
        <v>5.9994545950368149E-2</v>
      </c>
      <c r="BN113" s="129">
        <f t="shared" ref="BN113" si="534">F113/F126</f>
        <v>6.1933243295388768E-2</v>
      </c>
      <c r="BO113" s="130">
        <f t="shared" ref="BO113" si="535">G113/G126</f>
        <v>3.7368421052631579E-2</v>
      </c>
      <c r="BP113" s="131">
        <f t="shared" ref="BP113" si="536">H113/H126</f>
        <v>6.4012777982553143E-2</v>
      </c>
      <c r="BQ113" s="132">
        <f t="shared" ref="BQ113" si="537">I113/I126</f>
        <v>6.3480209111277067E-2</v>
      </c>
      <c r="BR113" s="129">
        <f t="shared" ref="BR113" si="538">J113/J126</f>
        <v>4.3010752688172046E-2</v>
      </c>
      <c r="BS113" s="130">
        <f t="shared" ref="BS113" si="539">K113/K126</f>
        <v>4.2194092827004218E-2</v>
      </c>
      <c r="BT113" s="131">
        <f t="shared" ref="BT113" si="540">L113/L126</f>
        <v>4.3220059386341145E-2</v>
      </c>
      <c r="BU113" s="129">
        <f t="shared" ref="BU113" si="541">M113/M126</f>
        <v>5.673991472613972E-2</v>
      </c>
      <c r="BV113" s="133">
        <f t="shared" ref="BV113" si="542">N113/N126</f>
        <v>5.3655373642405579E-2</v>
      </c>
      <c r="BW113" s="134">
        <f t="shared" ref="BW113" si="543">O113/O126</f>
        <v>6.0307017543859649E-2</v>
      </c>
      <c r="BX113" s="129">
        <f t="shared" ref="BX113" si="544">P113/P126</f>
        <v>6.8513553768245458E-2</v>
      </c>
      <c r="BY113" s="130">
        <f t="shared" ref="BY113" si="545">Q113/Q126</f>
        <v>5.9715346534653463E-2</v>
      </c>
      <c r="BZ113" s="131">
        <f t="shared" ref="BZ113" si="546">R113/R126</f>
        <v>7.0010905125408945E-2</v>
      </c>
      <c r="CA113" s="132">
        <f t="shared" ref="CA113" si="547">S113/S126</f>
        <v>6.3728533002276017E-2</v>
      </c>
      <c r="CB113" s="129">
        <f t="shared" ref="CB113" si="548">T113/T126</f>
        <v>5.8303886925795051E-2</v>
      </c>
      <c r="CC113" s="130">
        <f t="shared" ref="CC113" si="549">U113/U126</f>
        <v>6.0085836909871244E-2</v>
      </c>
      <c r="CD113" s="131">
        <f t="shared" ref="CD113" si="550">V113/V126</f>
        <v>5.1530153015301533E-2</v>
      </c>
      <c r="CE113" s="132">
        <f t="shared" ref="CE113" si="551">W113/W126</f>
        <v>6.3640617688348153E-2</v>
      </c>
      <c r="CF113" s="129">
        <f t="shared" ref="CF113" si="552">X113/X126</f>
        <v>5.192761605035405E-2</v>
      </c>
      <c r="CG113" s="130">
        <f t="shared" ref="CG113" si="553">Y113/Y126</f>
        <v>4.9258474576271187E-2</v>
      </c>
      <c r="CH113" s="131">
        <f t="shared" ref="CH113" si="554">Z113/Z126</f>
        <v>7.5337274518720632E-2</v>
      </c>
      <c r="CI113" s="129">
        <f t="shared" ref="CI113" si="555">AA113/AA126</f>
        <v>7.1293136139552515E-2</v>
      </c>
      <c r="CJ113" s="135">
        <f t="shared" ref="CJ113" si="556">AB113/AB126</f>
        <v>6.0515584037285172E-2</v>
      </c>
      <c r="CK113" s="136">
        <f t="shared" ref="CK113" si="557">AC113/AC126</f>
        <v>6.1400943223778016E-2</v>
      </c>
    </row>
    <row r="114" spans="1:89" ht="14" thickTop="1" x14ac:dyDescent="0.15">
      <c r="A114" s="146" t="s">
        <v>28</v>
      </c>
      <c r="B114" s="203">
        <v>331</v>
      </c>
      <c r="C114" s="197">
        <v>434</v>
      </c>
      <c r="D114" s="198">
        <v>138</v>
      </c>
      <c r="E114" s="199">
        <v>288</v>
      </c>
      <c r="F114" s="196">
        <v>252</v>
      </c>
      <c r="G114" s="200">
        <v>243</v>
      </c>
      <c r="H114" s="198">
        <v>555</v>
      </c>
      <c r="I114" s="199">
        <v>530</v>
      </c>
      <c r="J114" s="196">
        <v>40</v>
      </c>
      <c r="K114" s="197">
        <v>32</v>
      </c>
      <c r="L114" s="198">
        <v>250</v>
      </c>
      <c r="M114" s="196">
        <v>142</v>
      </c>
      <c r="N114" s="201">
        <v>413</v>
      </c>
      <c r="O114" s="204">
        <v>367</v>
      </c>
      <c r="P114" s="196">
        <v>269</v>
      </c>
      <c r="Q114" s="197">
        <v>186</v>
      </c>
      <c r="R114" s="198">
        <v>274</v>
      </c>
      <c r="S114" s="199">
        <v>331</v>
      </c>
      <c r="T114" s="196">
        <v>36</v>
      </c>
      <c r="U114" s="200">
        <v>20</v>
      </c>
      <c r="V114" s="198">
        <v>285</v>
      </c>
      <c r="W114" s="205">
        <v>285</v>
      </c>
      <c r="X114" s="196">
        <v>183</v>
      </c>
      <c r="Y114" s="200">
        <v>112</v>
      </c>
      <c r="Z114" s="198">
        <v>498</v>
      </c>
      <c r="AA114" s="196">
        <v>519</v>
      </c>
      <c r="AB114" s="172">
        <f t="shared" si="255"/>
        <v>3524</v>
      </c>
      <c r="AC114" s="173">
        <f t="shared" si="256"/>
        <v>3489</v>
      </c>
      <c r="BI114" s="146" t="s">
        <v>28</v>
      </c>
      <c r="BJ114" s="129">
        <f>B114/B126</f>
        <v>5.1751094434021261E-2</v>
      </c>
      <c r="BK114" s="130">
        <f t="shared" ref="BK114" si="558">C114/C126</f>
        <v>6.9774919614147904E-2</v>
      </c>
      <c r="BL114" s="131">
        <f t="shared" ref="BL114" si="559">D114/D126</f>
        <v>4.7651933701657462E-2</v>
      </c>
      <c r="BM114" s="132">
        <f t="shared" ref="BM114" si="560">E114/E126</f>
        <v>7.8538314698663764E-2</v>
      </c>
      <c r="BN114" s="129">
        <f t="shared" ref="BN114" si="561">F114/F126</f>
        <v>4.862049006366969E-2</v>
      </c>
      <c r="BO114" s="130">
        <f t="shared" ref="BO114" si="562">G114/G126</f>
        <v>6.3947368421052628E-2</v>
      </c>
      <c r="BP114" s="131">
        <f t="shared" ref="BP114" si="563">H114/H126</f>
        <v>6.8190195355694802E-2</v>
      </c>
      <c r="BQ114" s="132">
        <f t="shared" ref="BQ114" si="564">I114/I126</f>
        <v>6.5969629076425187E-2</v>
      </c>
      <c r="BR114" s="129">
        <f t="shared" ref="BR114" si="565">J114/J126</f>
        <v>3.9100684261974585E-2</v>
      </c>
      <c r="BS114" s="130">
        <f t="shared" ref="BS114" si="566">K114/K126</f>
        <v>3.3755274261603373E-2</v>
      </c>
      <c r="BT114" s="131">
        <f t="shared" ref="BT114" si="567">L114/L126</f>
        <v>8.2481029363246458E-2</v>
      </c>
      <c r="BU114" s="129">
        <f t="shared" ref="BU114" si="568">M114/M126</f>
        <v>4.6572646769432603E-2</v>
      </c>
      <c r="BV114" s="133">
        <f t="shared" ref="BV114" si="569">N114/N126</f>
        <v>6.6947641432971314E-2</v>
      </c>
      <c r="BW114" s="134">
        <f t="shared" ref="BW114" si="570">O114/O126</f>
        <v>5.7487468671679198E-2</v>
      </c>
      <c r="BX114" s="129">
        <f t="shared" ref="BX114" si="571">P114/P126</f>
        <v>8.0131069407208821E-2</v>
      </c>
      <c r="BY114" s="130">
        <f t="shared" ref="BY114" si="572">Q114/Q126</f>
        <v>5.7549504950495052E-2</v>
      </c>
      <c r="BZ114" s="131">
        <f t="shared" ref="BZ114" si="573">R114/R126</f>
        <v>5.9760087241003269E-2</v>
      </c>
      <c r="CA114" s="132">
        <f t="shared" ref="CA114" si="574">S114/S126</f>
        <v>6.8487481895303126E-2</v>
      </c>
      <c r="CB114" s="129">
        <f t="shared" ref="CB114" si="575">T114/T126</f>
        <v>6.3604240282685506E-2</v>
      </c>
      <c r="CC114" s="130">
        <f t="shared" ref="CC114" si="576">U114/U126</f>
        <v>4.2918454935622317E-2</v>
      </c>
      <c r="CD114" s="131">
        <f t="shared" ref="CD114" si="577">V114/V126</f>
        <v>6.4131413141314125E-2</v>
      </c>
      <c r="CE114" s="132">
        <f t="shared" ref="CE114" si="578">W114/W126</f>
        <v>6.668226485727656E-2</v>
      </c>
      <c r="CF114" s="129">
        <f t="shared" ref="CF114" si="579">X114/X126</f>
        <v>7.1990558615263572E-2</v>
      </c>
      <c r="CG114" s="130">
        <f t="shared" ref="CG114" si="580">Y114/Y126</f>
        <v>5.9322033898305086E-2</v>
      </c>
      <c r="CH114" s="131">
        <f t="shared" ref="CH114" si="581">Z114/Z126</f>
        <v>7.5488858572078224E-2</v>
      </c>
      <c r="CI114" s="129">
        <f t="shared" ref="CI114" si="582">AA114/AA126</f>
        <v>6.5604854000758439E-2</v>
      </c>
      <c r="CJ114" s="135">
        <f t="shared" ref="CJ114" si="583">AB114/AB126</f>
        <v>6.4156714244101368E-2</v>
      </c>
      <c r="CK114" s="136">
        <f t="shared" ref="CK114" si="584">AC114/AC126</f>
        <v>6.3777282199393118E-2</v>
      </c>
    </row>
    <row r="115" spans="1:89" x14ac:dyDescent="0.15">
      <c r="A115" s="137" t="s">
        <v>29</v>
      </c>
      <c r="B115" s="206">
        <v>526</v>
      </c>
      <c r="C115" s="190">
        <v>432</v>
      </c>
      <c r="D115" s="191">
        <v>161</v>
      </c>
      <c r="E115" s="192">
        <v>299</v>
      </c>
      <c r="F115" s="189">
        <v>320</v>
      </c>
      <c r="G115" s="193">
        <v>255</v>
      </c>
      <c r="H115" s="191">
        <v>603</v>
      </c>
      <c r="I115" s="192">
        <v>514</v>
      </c>
      <c r="J115" s="189">
        <v>69</v>
      </c>
      <c r="K115" s="190">
        <v>34</v>
      </c>
      <c r="L115" s="191">
        <v>227</v>
      </c>
      <c r="M115" s="189">
        <v>153</v>
      </c>
      <c r="N115" s="194">
        <v>429</v>
      </c>
      <c r="O115" s="207">
        <v>381</v>
      </c>
      <c r="P115" s="189">
        <v>156</v>
      </c>
      <c r="Q115" s="190">
        <v>203</v>
      </c>
      <c r="R115" s="191">
        <v>285</v>
      </c>
      <c r="S115" s="192">
        <v>375</v>
      </c>
      <c r="T115" s="189">
        <v>28</v>
      </c>
      <c r="U115" s="193">
        <v>31</v>
      </c>
      <c r="V115" s="191">
        <v>349</v>
      </c>
      <c r="W115" s="208">
        <v>290</v>
      </c>
      <c r="X115" s="189">
        <v>150</v>
      </c>
      <c r="Y115" s="193">
        <v>129</v>
      </c>
      <c r="Z115" s="191">
        <v>484</v>
      </c>
      <c r="AA115" s="189">
        <v>495</v>
      </c>
      <c r="AB115" s="172">
        <f t="shared" si="255"/>
        <v>3787</v>
      </c>
      <c r="AC115" s="173">
        <f t="shared" si="256"/>
        <v>3591</v>
      </c>
      <c r="BI115" s="137" t="s">
        <v>29</v>
      </c>
      <c r="BJ115" s="129">
        <f>B115/B126</f>
        <v>8.2238899312070041E-2</v>
      </c>
      <c r="BK115" s="130">
        <f t="shared" ref="BK115" si="585">C115/C126</f>
        <v>6.9453376205787787E-2</v>
      </c>
      <c r="BL115" s="131">
        <f t="shared" ref="BL115" si="586">D115/D126</f>
        <v>5.5593922651933698E-2</v>
      </c>
      <c r="BM115" s="132">
        <f t="shared" ref="BM115" si="587">E115/E126</f>
        <v>8.153804199618217E-2</v>
      </c>
      <c r="BN115" s="129">
        <f t="shared" ref="BN115" si="588">F115/F126</f>
        <v>6.174030484275516E-2</v>
      </c>
      <c r="BO115" s="130">
        <f t="shared" ref="BO115" si="589">G115/G126</f>
        <v>6.7105263157894737E-2</v>
      </c>
      <c r="BP115" s="131">
        <f t="shared" ref="BP115" si="590">H115/H126</f>
        <v>7.4087725764835979E-2</v>
      </c>
      <c r="BQ115" s="132">
        <f t="shared" ref="BQ115" si="591">I115/I126</f>
        <v>6.3978093104306702E-2</v>
      </c>
      <c r="BR115" s="129">
        <f t="shared" ref="BR115" si="592">J115/J126</f>
        <v>6.7448680351906154E-2</v>
      </c>
      <c r="BS115" s="130">
        <f t="shared" ref="BS115" si="593">K115/K126</f>
        <v>3.5864978902953586E-2</v>
      </c>
      <c r="BT115" s="131">
        <f t="shared" ref="BT115" si="594">L115/L126</f>
        <v>7.4892774661827782E-2</v>
      </c>
      <c r="BU115" s="129">
        <f t="shared" ref="BU115" si="595">M115/M126</f>
        <v>5.0180387012135126E-2</v>
      </c>
      <c r="BV115" s="133">
        <f t="shared" ref="BV115" si="596">N115/N126</f>
        <v>6.9541254660398774E-2</v>
      </c>
      <c r="BW115" s="134">
        <f t="shared" ref="BW115" si="597">O115/O126</f>
        <v>5.9680451127819549E-2</v>
      </c>
      <c r="BX115" s="129">
        <f t="shared" ref="BX115" si="598">P115/P126</f>
        <v>4.6470062555853439E-2</v>
      </c>
      <c r="BY115" s="130">
        <f t="shared" ref="BY115" si="599">Q115/Q126</f>
        <v>6.280940594059406E-2</v>
      </c>
      <c r="BZ115" s="131">
        <f t="shared" ref="BZ115" si="600">R115/R126</f>
        <v>6.2159214830970554E-2</v>
      </c>
      <c r="CA115" s="132">
        <f t="shared" ref="CA115" si="601">S115/S126</f>
        <v>7.7591558038485414E-2</v>
      </c>
      <c r="CB115" s="129">
        <f t="shared" ref="CB115" si="602">T115/T126</f>
        <v>4.9469964664310952E-2</v>
      </c>
      <c r="CC115" s="130">
        <f t="shared" ref="CC115" si="603">U115/U126</f>
        <v>6.652360515021459E-2</v>
      </c>
      <c r="CD115" s="131">
        <f t="shared" ref="CD115" si="604">V115/V126</f>
        <v>7.8532853285328538E-2</v>
      </c>
      <c r="CE115" s="132">
        <f t="shared" ref="CE115" si="605">W115/W126</f>
        <v>6.7852129153018248E-2</v>
      </c>
      <c r="CF115" s="129">
        <f t="shared" ref="CF115" si="606">X115/X126</f>
        <v>5.9008654602675056E-2</v>
      </c>
      <c r="CG115" s="130">
        <f t="shared" ref="CG115" si="607">Y115/Y126</f>
        <v>6.8326271186440676E-2</v>
      </c>
      <c r="CH115" s="131">
        <f t="shared" ref="CH115" si="608">Z115/Z126</f>
        <v>7.3366681825072E-2</v>
      </c>
      <c r="CI115" s="129">
        <f t="shared" ref="CI115" si="609">AA115/AA126</f>
        <v>6.2571103526734922E-2</v>
      </c>
      <c r="CJ115" s="135">
        <f t="shared" ref="CJ115" si="610">AB115/AB126</f>
        <v>6.894480046606466E-2</v>
      </c>
      <c r="CK115" s="136">
        <f t="shared" ref="CK115" si="611">AC115/AC126</f>
        <v>6.5641794318721899E-2</v>
      </c>
    </row>
    <row r="116" spans="1:89" x14ac:dyDescent="0.15">
      <c r="A116" s="146" t="s">
        <v>30</v>
      </c>
      <c r="B116" s="203">
        <v>528</v>
      </c>
      <c r="C116" s="197">
        <v>362</v>
      </c>
      <c r="D116" s="198">
        <v>185</v>
      </c>
      <c r="E116" s="199">
        <v>241</v>
      </c>
      <c r="F116" s="196">
        <v>413</v>
      </c>
      <c r="G116" s="200">
        <v>284</v>
      </c>
      <c r="H116" s="198">
        <v>585</v>
      </c>
      <c r="I116" s="199">
        <v>526</v>
      </c>
      <c r="J116" s="196">
        <v>68</v>
      </c>
      <c r="K116" s="197">
        <v>47</v>
      </c>
      <c r="L116" s="198">
        <v>279</v>
      </c>
      <c r="M116" s="196">
        <v>133</v>
      </c>
      <c r="N116" s="201">
        <v>380</v>
      </c>
      <c r="O116" s="204">
        <v>410</v>
      </c>
      <c r="P116" s="196">
        <v>206</v>
      </c>
      <c r="Q116" s="197">
        <v>295</v>
      </c>
      <c r="R116" s="198">
        <v>285</v>
      </c>
      <c r="S116" s="199">
        <v>344</v>
      </c>
      <c r="T116" s="196">
        <v>48</v>
      </c>
      <c r="U116" s="200">
        <v>31</v>
      </c>
      <c r="V116" s="198">
        <v>327</v>
      </c>
      <c r="W116" s="205">
        <v>287</v>
      </c>
      <c r="X116" s="196">
        <v>210</v>
      </c>
      <c r="Y116" s="200">
        <v>188</v>
      </c>
      <c r="Z116" s="198">
        <v>414</v>
      </c>
      <c r="AA116" s="196">
        <v>498</v>
      </c>
      <c r="AB116" s="172">
        <f t="shared" si="255"/>
        <v>3928</v>
      </c>
      <c r="AC116" s="173">
        <f t="shared" si="256"/>
        <v>3646</v>
      </c>
      <c r="BI116" s="146" t="s">
        <v>30</v>
      </c>
      <c r="BJ116" s="129">
        <f>B116/B126</f>
        <v>8.2551594746716694E-2</v>
      </c>
      <c r="BK116" s="130">
        <f t="shared" ref="BK116" si="612">C116/C126</f>
        <v>5.819935691318328E-2</v>
      </c>
      <c r="BL116" s="131">
        <f t="shared" ref="BL116" si="613">D116/D126</f>
        <v>6.3881215469613256E-2</v>
      </c>
      <c r="BM116" s="132">
        <f t="shared" ref="BM116" si="614">E116/E126</f>
        <v>6.5721298063812383E-2</v>
      </c>
      <c r="BN116" s="129">
        <f t="shared" ref="BN116" si="615">F116/F126</f>
        <v>7.9683580937680881E-2</v>
      </c>
      <c r="BO116" s="130">
        <f t="shared" ref="BO116" si="616">G116/G126</f>
        <v>7.4736842105263157E-2</v>
      </c>
      <c r="BP116" s="131">
        <f t="shared" ref="BP116" si="617">H116/H126</f>
        <v>7.1876151861408041E-2</v>
      </c>
      <c r="BQ116" s="132">
        <f t="shared" ref="BQ116" si="618">I116/I126</f>
        <v>6.5471745083395566E-2</v>
      </c>
      <c r="BR116" s="129">
        <f t="shared" ref="BR116" si="619">J116/J126</f>
        <v>6.647116324535679E-2</v>
      </c>
      <c r="BS116" s="130">
        <f t="shared" ref="BS116" si="620">K116/K126</f>
        <v>4.9578059071729956E-2</v>
      </c>
      <c r="BT116" s="131">
        <f t="shared" ref="BT116" si="621">L116/L126</f>
        <v>9.2048828769383043E-2</v>
      </c>
      <c r="BU116" s="129">
        <f t="shared" ref="BU116" si="622">M116/M126</f>
        <v>4.3620859298130532E-2</v>
      </c>
      <c r="BV116" s="133">
        <f t="shared" ref="BV116" si="623">N116/N126</f>
        <v>6.159831415140217E-2</v>
      </c>
      <c r="BW116" s="134">
        <f t="shared" ref="BW116" si="624">O116/O126</f>
        <v>6.4223057644110279E-2</v>
      </c>
      <c r="BX116" s="129">
        <f t="shared" ref="BX116" si="625">P116/P126</f>
        <v>6.1364313375037234E-2</v>
      </c>
      <c r="BY116" s="130">
        <f t="shared" ref="BY116" si="626">Q116/Q126</f>
        <v>9.1274752475247523E-2</v>
      </c>
      <c r="BZ116" s="131">
        <f t="shared" ref="BZ116" si="627">R116/R126</f>
        <v>6.2159214830970554E-2</v>
      </c>
      <c r="CA116" s="132">
        <f t="shared" ref="CA116" si="628">S116/S126</f>
        <v>7.1177322573970622E-2</v>
      </c>
      <c r="CB116" s="129">
        <f t="shared" ref="CB116" si="629">T116/T126</f>
        <v>8.4805653710247356E-2</v>
      </c>
      <c r="CC116" s="130">
        <f t="shared" ref="CC116" si="630">U116/U126</f>
        <v>6.652360515021459E-2</v>
      </c>
      <c r="CD116" s="131">
        <f t="shared" ref="CD116" si="631">V116/V126</f>
        <v>7.3582358235823583E-2</v>
      </c>
      <c r="CE116" s="132">
        <f t="shared" ref="CE116" si="632">W116/W126</f>
        <v>6.715021057557323E-2</v>
      </c>
      <c r="CF116" s="129">
        <f t="shared" ref="CF116" si="633">X116/X126</f>
        <v>8.2612116443745082E-2</v>
      </c>
      <c r="CG116" s="130">
        <f t="shared" ref="CG116" si="634">Y116/Y126</f>
        <v>9.9576271186440676E-2</v>
      </c>
      <c r="CH116" s="131">
        <f t="shared" ref="CH116" si="635">Z116/Z126</f>
        <v>6.2755798090040935E-2</v>
      </c>
      <c r="CI116" s="129">
        <f t="shared" ref="CI116" si="636">AA116/AA126</f>
        <v>6.2950322335987866E-2</v>
      </c>
      <c r="CJ116" s="135">
        <f t="shared" ref="CJ116" si="637">AB116/AB126</f>
        <v>7.1511797261870083E-2</v>
      </c>
      <c r="CK116" s="136">
        <f t="shared" ref="CK116" si="638">AC116/AC126</f>
        <v>6.6647168500712908E-2</v>
      </c>
    </row>
    <row r="117" spans="1:89" x14ac:dyDescent="0.15">
      <c r="A117" s="137" t="s">
        <v>31</v>
      </c>
      <c r="B117" s="206">
        <v>618</v>
      </c>
      <c r="C117" s="190">
        <v>382</v>
      </c>
      <c r="D117" s="191">
        <v>198</v>
      </c>
      <c r="E117" s="192">
        <v>261</v>
      </c>
      <c r="F117" s="189">
        <v>408</v>
      </c>
      <c r="G117" s="193">
        <v>348</v>
      </c>
      <c r="H117" s="191">
        <v>573</v>
      </c>
      <c r="I117" s="192">
        <v>592</v>
      </c>
      <c r="J117" s="189">
        <v>125</v>
      </c>
      <c r="K117" s="190">
        <v>44</v>
      </c>
      <c r="L117" s="191">
        <v>327</v>
      </c>
      <c r="M117" s="189">
        <v>141</v>
      </c>
      <c r="N117" s="194">
        <v>473</v>
      </c>
      <c r="O117" s="207">
        <v>478</v>
      </c>
      <c r="P117" s="189">
        <v>176</v>
      </c>
      <c r="Q117" s="190">
        <v>344</v>
      </c>
      <c r="R117" s="191">
        <v>272</v>
      </c>
      <c r="S117" s="192">
        <v>481</v>
      </c>
      <c r="T117" s="189">
        <v>33</v>
      </c>
      <c r="U117" s="193">
        <v>33</v>
      </c>
      <c r="V117" s="191">
        <v>480</v>
      </c>
      <c r="W117" s="208">
        <v>267</v>
      </c>
      <c r="X117" s="189">
        <v>191</v>
      </c>
      <c r="Y117" s="193">
        <v>151</v>
      </c>
      <c r="Z117" s="191">
        <v>495</v>
      </c>
      <c r="AA117" s="189">
        <v>591</v>
      </c>
      <c r="AB117" s="172">
        <f t="shared" si="255"/>
        <v>4369</v>
      </c>
      <c r="AC117" s="173">
        <f t="shared" si="256"/>
        <v>4113</v>
      </c>
      <c r="BI117" s="137" t="s">
        <v>31</v>
      </c>
      <c r="BJ117" s="129">
        <f>B117/B126</f>
        <v>9.662288930581614E-2</v>
      </c>
      <c r="BK117" s="130">
        <f t="shared" ref="BK117" si="639">C117/C126</f>
        <v>6.1414790996784568E-2</v>
      </c>
      <c r="BL117" s="131">
        <f t="shared" ref="BL117" si="640">D117/D126</f>
        <v>6.8370165745856359E-2</v>
      </c>
      <c r="BM117" s="132">
        <f t="shared" ref="BM117" si="641">E117/E126</f>
        <v>7.1175347695664026E-2</v>
      </c>
      <c r="BN117" s="129">
        <f t="shared" ref="BN117" si="642">F117/F126</f>
        <v>7.8718888674512835E-2</v>
      </c>
      <c r="BO117" s="130">
        <f t="shared" ref="BO117" si="643">G117/G126</f>
        <v>9.1578947368421051E-2</v>
      </c>
      <c r="BP117" s="131">
        <f t="shared" ref="BP117" si="644">H117/H126</f>
        <v>7.040176925912274E-2</v>
      </c>
      <c r="BQ117" s="132">
        <f t="shared" ref="BQ117" si="645">I117/I126</f>
        <v>7.3686830968384368E-2</v>
      </c>
      <c r="BR117" s="129">
        <f t="shared" ref="BR117" si="646">J117/J126</f>
        <v>0.12218963831867058</v>
      </c>
      <c r="BS117" s="130">
        <f t="shared" ref="BS117" si="647">K117/K126</f>
        <v>4.6413502109704644E-2</v>
      </c>
      <c r="BT117" s="131">
        <f t="shared" ref="BT117" si="648">L117/L126</f>
        <v>0.10788518640712635</v>
      </c>
      <c r="BU117" s="129">
        <f t="shared" ref="BU117" si="649">M117/M126</f>
        <v>4.6244670383732374E-2</v>
      </c>
      <c r="BV117" s="133">
        <f t="shared" ref="BV117" si="650">N117/N126</f>
        <v>7.6673691035824276E-2</v>
      </c>
      <c r="BW117" s="134">
        <f t="shared" ref="BW117" si="651">O117/O126</f>
        <v>7.4874686716791983E-2</v>
      </c>
      <c r="BX117" s="129">
        <f t="shared" ref="BX117" si="652">P117/P126</f>
        <v>5.2427762883526956E-2</v>
      </c>
      <c r="BY117" s="130">
        <f t="shared" ref="BY117" si="653">Q117/Q126</f>
        <v>0.10643564356435643</v>
      </c>
      <c r="BZ117" s="131">
        <f t="shared" ref="BZ117" si="654">R117/R126</f>
        <v>5.9323882224645581E-2</v>
      </c>
      <c r="CA117" s="132">
        <f t="shared" ref="CA117" si="655">S117/S126</f>
        <v>9.9524105110697286E-2</v>
      </c>
      <c r="CB117" s="129">
        <f t="shared" ref="CB117" si="656">T117/T126</f>
        <v>5.8303886925795051E-2</v>
      </c>
      <c r="CC117" s="130">
        <f t="shared" ref="CC117" si="657">U117/U126</f>
        <v>7.0815450643776826E-2</v>
      </c>
      <c r="CD117" s="131">
        <f t="shared" ref="CD117" si="658">V117/V126</f>
        <v>0.10801080108010801</v>
      </c>
      <c r="CE117" s="132">
        <f t="shared" ref="CE117" si="659">W117/W126</f>
        <v>6.2470753392606458E-2</v>
      </c>
      <c r="CF117" s="129">
        <f t="shared" ref="CF117" si="660">X117/X126</f>
        <v>7.5137686860739572E-2</v>
      </c>
      <c r="CG117" s="130">
        <f t="shared" ref="CG117" si="661">Y117/Y126</f>
        <v>7.9978813559322029E-2</v>
      </c>
      <c r="CH117" s="131">
        <f t="shared" ref="CH117" si="662">Z117/Z126</f>
        <v>7.5034106412005461E-2</v>
      </c>
      <c r="CI117" s="129">
        <f t="shared" ref="CI117" si="663">AA117/AA126</f>
        <v>7.4706105422828975E-2</v>
      </c>
      <c r="CJ117" s="135">
        <f t="shared" ref="CJ117" si="664">AB117/AB126</f>
        <v>7.95404893678998E-2</v>
      </c>
      <c r="CK117" s="136">
        <f t="shared" ref="CK117" si="665">AC117/AC126</f>
        <v>7.5183709282345634E-2</v>
      </c>
    </row>
    <row r="118" spans="1:89" x14ac:dyDescent="0.15">
      <c r="A118" s="146" t="s">
        <v>32</v>
      </c>
      <c r="B118" s="203">
        <v>575</v>
      </c>
      <c r="C118" s="197">
        <v>394</v>
      </c>
      <c r="D118" s="198">
        <v>156</v>
      </c>
      <c r="E118" s="199">
        <v>322</v>
      </c>
      <c r="F118" s="196">
        <v>285</v>
      </c>
      <c r="G118" s="200">
        <v>511</v>
      </c>
      <c r="H118" s="198">
        <v>570</v>
      </c>
      <c r="I118" s="199">
        <v>841</v>
      </c>
      <c r="J118" s="196">
        <v>136</v>
      </c>
      <c r="K118" s="197">
        <v>79</v>
      </c>
      <c r="L118" s="198">
        <v>355</v>
      </c>
      <c r="M118" s="196">
        <v>151</v>
      </c>
      <c r="N118" s="201">
        <v>731</v>
      </c>
      <c r="O118" s="204">
        <v>455</v>
      </c>
      <c r="P118" s="196">
        <v>174</v>
      </c>
      <c r="Q118" s="197">
        <v>366</v>
      </c>
      <c r="R118" s="198">
        <v>237</v>
      </c>
      <c r="S118" s="199">
        <v>511</v>
      </c>
      <c r="T118" s="196">
        <v>38</v>
      </c>
      <c r="U118" s="200">
        <v>29</v>
      </c>
      <c r="V118" s="198">
        <v>532</v>
      </c>
      <c r="W118" s="205">
        <v>282</v>
      </c>
      <c r="X118" s="196">
        <v>132</v>
      </c>
      <c r="Y118" s="200">
        <v>167</v>
      </c>
      <c r="Z118" s="198">
        <v>365</v>
      </c>
      <c r="AA118" s="196">
        <v>566</v>
      </c>
      <c r="AB118" s="172">
        <f t="shared" si="255"/>
        <v>4286</v>
      </c>
      <c r="AC118" s="173">
        <f t="shared" si="256"/>
        <v>4674</v>
      </c>
      <c r="BI118" s="146" t="s">
        <v>32</v>
      </c>
      <c r="BJ118" s="129">
        <f>B118/B126</f>
        <v>8.9899937460913071E-2</v>
      </c>
      <c r="BK118" s="130">
        <f t="shared" ref="BK118" si="666">C118/C126</f>
        <v>6.334405144694534E-2</v>
      </c>
      <c r="BL118" s="131">
        <f t="shared" ref="BL118" si="667">D118/D126</f>
        <v>5.3867403314917128E-2</v>
      </c>
      <c r="BM118" s="132">
        <f t="shared" ref="BM118" si="668">E118/E126</f>
        <v>8.7810199072811568E-2</v>
      </c>
      <c r="BN118" s="129">
        <f t="shared" ref="BN118" si="669">F118/F126</f>
        <v>5.4987459000578817E-2</v>
      </c>
      <c r="BO118" s="130">
        <f t="shared" ref="BO118" si="670">G118/G126</f>
        <v>0.13447368421052633</v>
      </c>
      <c r="BP118" s="131">
        <f t="shared" ref="BP118" si="671">H118/H126</f>
        <v>7.0033173608551422E-2</v>
      </c>
      <c r="BQ118" s="132">
        <f t="shared" ref="BQ118" si="672">I118/I126</f>
        <v>0.10468010953447847</v>
      </c>
      <c r="BR118" s="129">
        <f t="shared" ref="BR118" si="673">J118/J126</f>
        <v>0.13294232649071358</v>
      </c>
      <c r="BS118" s="130">
        <f t="shared" ref="BS118" si="674">K118/K126</f>
        <v>8.3333333333333329E-2</v>
      </c>
      <c r="BT118" s="131">
        <f t="shared" ref="BT118" si="675">L118/L126</f>
        <v>0.11712306169580997</v>
      </c>
      <c r="BU118" s="129">
        <f t="shared" ref="BU118" si="676">M118/M126</f>
        <v>4.9524434240734667E-2</v>
      </c>
      <c r="BV118" s="133">
        <f t="shared" ref="BV118" si="677">N118/N126</f>
        <v>0.11849570432809207</v>
      </c>
      <c r="BW118" s="134">
        <f t="shared" ref="BW118" si="678">O118/O126</f>
        <v>7.1271929824561403E-2</v>
      </c>
      <c r="BX118" s="129">
        <f t="shared" ref="BX118" si="679">P118/P126</f>
        <v>5.1831992850759609E-2</v>
      </c>
      <c r="BY118" s="130">
        <f t="shared" ref="BY118" si="680">Q118/Q126</f>
        <v>0.11324257425742575</v>
      </c>
      <c r="BZ118" s="131">
        <f t="shared" ref="BZ118" si="681">R118/R126</f>
        <v>5.169029443838604E-2</v>
      </c>
      <c r="CA118" s="132">
        <f t="shared" ref="CA118" si="682">S118/S126</f>
        <v>0.10573142975377613</v>
      </c>
      <c r="CB118" s="129">
        <f t="shared" ref="CB118" si="683">T118/T126</f>
        <v>6.7137809187279157E-2</v>
      </c>
      <c r="CC118" s="130">
        <f t="shared" ref="CC118" si="684">U118/U126</f>
        <v>6.2231759656652362E-2</v>
      </c>
      <c r="CD118" s="131">
        <f t="shared" ref="CD118" si="685">V118/V126</f>
        <v>0.11971197119711971</v>
      </c>
      <c r="CE118" s="132">
        <f t="shared" ref="CE118" si="686">W118/W126</f>
        <v>6.5980346279831542E-2</v>
      </c>
      <c r="CF118" s="129">
        <f t="shared" ref="CF118" si="687">X118/X126</f>
        <v>5.192761605035405E-2</v>
      </c>
      <c r="CG118" s="130">
        <f t="shared" ref="CG118" si="688">Y118/Y126</f>
        <v>8.8453389830508475E-2</v>
      </c>
      <c r="CH118" s="131">
        <f t="shared" ref="CH118" si="689">Z118/Z126</f>
        <v>5.5328179475519178E-2</v>
      </c>
      <c r="CI118" s="129">
        <f t="shared" ref="CI118" si="690">AA118/AA126</f>
        <v>7.1545948679054477E-2</v>
      </c>
      <c r="CJ118" s="135">
        <f t="shared" ref="CJ118" si="691">AB118/AB126</f>
        <v>7.8029420332071081E-2</v>
      </c>
      <c r="CK118" s="136">
        <f t="shared" ref="CK118" si="692">AC118/AC126</f>
        <v>8.5438525938653892E-2</v>
      </c>
    </row>
    <row r="119" spans="1:89" x14ac:dyDescent="0.15">
      <c r="A119" s="137" t="s">
        <v>33</v>
      </c>
      <c r="B119" s="206">
        <v>326</v>
      </c>
      <c r="C119" s="190">
        <v>424</v>
      </c>
      <c r="D119" s="191">
        <v>74</v>
      </c>
      <c r="E119" s="192">
        <v>322</v>
      </c>
      <c r="F119" s="189">
        <v>200</v>
      </c>
      <c r="G119" s="193">
        <v>444</v>
      </c>
      <c r="H119" s="191">
        <v>436</v>
      </c>
      <c r="I119" s="192">
        <v>551</v>
      </c>
      <c r="J119" s="189">
        <v>87</v>
      </c>
      <c r="K119" s="190">
        <v>36</v>
      </c>
      <c r="L119" s="191">
        <v>255</v>
      </c>
      <c r="M119" s="189">
        <v>75</v>
      </c>
      <c r="N119" s="194">
        <v>368</v>
      </c>
      <c r="O119" s="207">
        <v>407</v>
      </c>
      <c r="P119" s="189">
        <v>110</v>
      </c>
      <c r="Q119" s="190">
        <v>278</v>
      </c>
      <c r="R119" s="191">
        <v>181</v>
      </c>
      <c r="S119" s="192">
        <v>425</v>
      </c>
      <c r="T119" s="189">
        <v>21</v>
      </c>
      <c r="U119" s="193">
        <v>32</v>
      </c>
      <c r="V119" s="191">
        <v>462</v>
      </c>
      <c r="W119" s="208">
        <v>175</v>
      </c>
      <c r="X119" s="189">
        <v>89</v>
      </c>
      <c r="Y119" s="193">
        <v>137</v>
      </c>
      <c r="Z119" s="191">
        <v>207</v>
      </c>
      <c r="AA119" s="189">
        <v>593</v>
      </c>
      <c r="AB119" s="172">
        <f t="shared" si="255"/>
        <v>2816</v>
      </c>
      <c r="AC119" s="173">
        <f t="shared" si="256"/>
        <v>3899</v>
      </c>
      <c r="BI119" s="137" t="s">
        <v>33</v>
      </c>
      <c r="BJ119" s="129">
        <f>B119/B126</f>
        <v>5.0969355847404627E-2</v>
      </c>
      <c r="BK119" s="130">
        <f t="shared" ref="BK119" si="693">C119/C126</f>
        <v>6.8167202572347263E-2</v>
      </c>
      <c r="BL119" s="131">
        <f t="shared" ref="BL119" si="694">D119/D126</f>
        <v>2.5552486187845305E-2</v>
      </c>
      <c r="BM119" s="132">
        <f t="shared" ref="BM119" si="695">E119/E126</f>
        <v>8.7810199072811568E-2</v>
      </c>
      <c r="BN119" s="129">
        <f t="shared" ref="BN119" si="696">F119/F126</f>
        <v>3.8587690526721972E-2</v>
      </c>
      <c r="BO119" s="130">
        <f t="shared" ref="BO119" si="697">G119/G126</f>
        <v>0.1168421052631579</v>
      </c>
      <c r="BP119" s="131">
        <f t="shared" ref="BP119" si="698">H119/H126</f>
        <v>5.3569234549698981E-2</v>
      </c>
      <c r="BQ119" s="132">
        <f t="shared" ref="BQ119" si="699">I119/I126</f>
        <v>6.8583520039830717E-2</v>
      </c>
      <c r="BR119" s="129">
        <f t="shared" ref="BR119" si="700">J119/J126</f>
        <v>8.5043988269794715E-2</v>
      </c>
      <c r="BS119" s="130">
        <f t="shared" ref="BS119" si="701">K119/K126</f>
        <v>3.7974683544303799E-2</v>
      </c>
      <c r="BT119" s="131">
        <f t="shared" ref="BT119" si="702">L119/L126</f>
        <v>8.413064995051138E-2</v>
      </c>
      <c r="BU119" s="129">
        <f t="shared" ref="BU119" si="703">M119/M126</f>
        <v>2.4598228927517219E-2</v>
      </c>
      <c r="BV119" s="133">
        <f t="shared" ref="BV119" si="704">N119/N126</f>
        <v>5.9653104230831575E-2</v>
      </c>
      <c r="BW119" s="134">
        <f t="shared" ref="BW119" si="705">O119/O126</f>
        <v>6.37531328320802E-2</v>
      </c>
      <c r="BX119" s="129">
        <f t="shared" ref="BX119" si="706">P119/P126</f>
        <v>3.2767351802204352E-2</v>
      </c>
      <c r="BY119" s="130">
        <f t="shared" ref="BY119" si="707">Q119/Q126</f>
        <v>8.6014851485148508E-2</v>
      </c>
      <c r="BZ119" s="131">
        <f t="shared" ref="BZ119" si="708">R119/R126</f>
        <v>3.9476553980370775E-2</v>
      </c>
      <c r="CA119" s="132">
        <f t="shared" ref="CA119" si="709">S119/S126</f>
        <v>8.7937099110283468E-2</v>
      </c>
      <c r="CB119" s="129">
        <f t="shared" ref="CB119" si="710">T119/T126</f>
        <v>3.7102473498233215E-2</v>
      </c>
      <c r="CC119" s="130">
        <f t="shared" ref="CC119" si="711">U119/U126</f>
        <v>6.8669527896995708E-2</v>
      </c>
      <c r="CD119" s="131">
        <f t="shared" ref="CD119" si="712">V119/V126</f>
        <v>0.10396039603960396</v>
      </c>
      <c r="CE119" s="132">
        <f t="shared" ref="CE119" si="713">W119/W126</f>
        <v>4.0945250350959292E-2</v>
      </c>
      <c r="CF119" s="129">
        <f t="shared" ref="CF119" si="714">X119/X126</f>
        <v>3.5011801730920535E-2</v>
      </c>
      <c r="CG119" s="130">
        <f t="shared" ref="CG119" si="715">Y119/Y126</f>
        <v>7.2563559322033899E-2</v>
      </c>
      <c r="CH119" s="131">
        <f t="shared" ref="CH119" si="716">Z119/Z126</f>
        <v>3.1377899045020467E-2</v>
      </c>
      <c r="CI119" s="129">
        <f t="shared" ref="CI119" si="717">AA119/AA126</f>
        <v>7.4958917962330937E-2</v>
      </c>
      <c r="CJ119" s="135">
        <f t="shared" ref="CJ119" si="718">AB119/AB126</f>
        <v>5.1267113311972035E-2</v>
      </c>
      <c r="CK119" s="136">
        <f t="shared" ref="CK119" si="719">AC119/AC126</f>
        <v>7.1271889737871533E-2</v>
      </c>
    </row>
    <row r="120" spans="1:89" x14ac:dyDescent="0.15">
      <c r="A120" s="146" t="s">
        <v>34</v>
      </c>
      <c r="B120" s="203">
        <v>19</v>
      </c>
      <c r="C120" s="197">
        <v>230</v>
      </c>
      <c r="D120" s="198">
        <v>10</v>
      </c>
      <c r="E120" s="199">
        <v>149</v>
      </c>
      <c r="F120" s="196">
        <v>38</v>
      </c>
      <c r="G120" s="200">
        <v>212</v>
      </c>
      <c r="H120" s="198">
        <v>88</v>
      </c>
      <c r="I120" s="199">
        <v>198</v>
      </c>
      <c r="J120" s="196">
        <v>42</v>
      </c>
      <c r="K120" s="197">
        <v>44</v>
      </c>
      <c r="L120" s="198">
        <v>208</v>
      </c>
      <c r="M120" s="196">
        <v>32</v>
      </c>
      <c r="N120" s="201">
        <v>139</v>
      </c>
      <c r="O120" s="204">
        <v>166</v>
      </c>
      <c r="P120" s="196">
        <v>48</v>
      </c>
      <c r="Q120" s="197">
        <v>94</v>
      </c>
      <c r="R120" s="198">
        <v>66</v>
      </c>
      <c r="S120" s="199">
        <v>156</v>
      </c>
      <c r="T120" s="196">
        <v>18</v>
      </c>
      <c r="U120" s="200">
        <v>31</v>
      </c>
      <c r="V120" s="198">
        <v>109</v>
      </c>
      <c r="W120" s="205">
        <v>70</v>
      </c>
      <c r="X120" s="196">
        <v>33</v>
      </c>
      <c r="Y120" s="200">
        <v>59</v>
      </c>
      <c r="Z120" s="198">
        <v>151</v>
      </c>
      <c r="AA120" s="196">
        <v>236</v>
      </c>
      <c r="AB120" s="172">
        <f t="shared" si="255"/>
        <v>969</v>
      </c>
      <c r="AC120" s="173">
        <f t="shared" si="256"/>
        <v>1677</v>
      </c>
      <c r="BI120" s="146" t="s">
        <v>34</v>
      </c>
      <c r="BJ120" s="129">
        <f>B120/B126</f>
        <v>2.9706066291432147E-3</v>
      </c>
      <c r="BK120" s="130">
        <f t="shared" ref="BK120" si="720">C120/C126</f>
        <v>3.6977491961414789E-2</v>
      </c>
      <c r="BL120" s="131">
        <f t="shared" ref="BL120" si="721">D120/D126</f>
        <v>3.453038674033149E-3</v>
      </c>
      <c r="BM120" s="132">
        <f t="shared" ref="BM120" si="722">E120/E126</f>
        <v>4.0632669757294793E-2</v>
      </c>
      <c r="BN120" s="129">
        <f t="shared" ref="BN120" si="723">F120/F126</f>
        <v>7.331661200077175E-3</v>
      </c>
      <c r="BO120" s="130">
        <f t="shared" ref="BO120" si="724">G120/G126</f>
        <v>5.5789473684210528E-2</v>
      </c>
      <c r="BP120" s="131">
        <f t="shared" ref="BP120" si="725">H120/H126</f>
        <v>1.0812139083425482E-2</v>
      </c>
      <c r="BQ120" s="132">
        <f t="shared" ref="BQ120" si="726">I120/I126</f>
        <v>2.4645257654966394E-2</v>
      </c>
      <c r="BR120" s="129">
        <f t="shared" ref="BR120" si="727">J120/J126</f>
        <v>4.1055718475073312E-2</v>
      </c>
      <c r="BS120" s="130">
        <f t="shared" ref="BS120" si="728">K120/K126</f>
        <v>4.6413502109704644E-2</v>
      </c>
      <c r="BT120" s="131">
        <f t="shared" ref="BT120" si="729">L120/L126</f>
        <v>6.8624216430221055E-2</v>
      </c>
      <c r="BU120" s="129">
        <f t="shared" ref="BU120" si="730">M120/M126</f>
        <v>1.0495244342407346E-2</v>
      </c>
      <c r="BV120" s="133">
        <f t="shared" ref="BV120" si="731">N120/N126</f>
        <v>2.2532014913276058E-2</v>
      </c>
      <c r="BW120" s="134">
        <f t="shared" ref="BW120" si="732">O120/O126</f>
        <v>2.6002506265664159E-2</v>
      </c>
      <c r="BX120" s="129">
        <f t="shared" ref="BX120" si="733">P120/P126</f>
        <v>1.4298480786416443E-2</v>
      </c>
      <c r="BY120" s="130">
        <f t="shared" ref="BY120" si="734">Q120/Q126</f>
        <v>2.9084158415841586E-2</v>
      </c>
      <c r="BZ120" s="131">
        <f t="shared" ref="BZ120" si="735">R120/R126</f>
        <v>1.4394765539803707E-2</v>
      </c>
      <c r="CA120" s="132">
        <f t="shared" ref="CA120" si="736">S120/S126</f>
        <v>3.2278088144009932E-2</v>
      </c>
      <c r="CB120" s="129">
        <f t="shared" ref="CB120" si="737">T120/T126</f>
        <v>3.1802120141342753E-2</v>
      </c>
      <c r="CC120" s="130">
        <f t="shared" ref="CC120" si="738">U120/U126</f>
        <v>6.652360515021459E-2</v>
      </c>
      <c r="CD120" s="131">
        <f t="shared" ref="CD120" si="739">V120/V126</f>
        <v>2.4527452745274528E-2</v>
      </c>
      <c r="CE120" s="132">
        <f t="shared" ref="CE120" si="740">W120/W126</f>
        <v>1.6378100140383715E-2</v>
      </c>
      <c r="CF120" s="129">
        <f t="shared" ref="CF120" si="741">X120/X126</f>
        <v>1.2981904012588513E-2</v>
      </c>
      <c r="CG120" s="130">
        <f t="shared" ref="CG120" si="742">Y120/Y126</f>
        <v>3.125E-2</v>
      </c>
      <c r="CH120" s="131">
        <f t="shared" ref="CH120" si="743">Z120/Z126</f>
        <v>2.2889192056995605E-2</v>
      </c>
      <c r="CI120" s="129">
        <f t="shared" ref="CI120" si="744">AA120/AA126</f>
        <v>2.9831879661231197E-2</v>
      </c>
      <c r="CJ120" s="135">
        <f t="shared" ref="CJ120" si="745">AB120/AB126</f>
        <v>1.764127585202447E-2</v>
      </c>
      <c r="CK120" s="136">
        <f t="shared" ref="CK120" si="746">AC120/AC126</f>
        <v>3.065477278543487E-2</v>
      </c>
    </row>
    <row r="121" spans="1:89" x14ac:dyDescent="0.15">
      <c r="A121" s="137" t="s">
        <v>35</v>
      </c>
      <c r="B121" s="206">
        <v>0</v>
      </c>
      <c r="C121" s="190">
        <v>67</v>
      </c>
      <c r="D121" s="191">
        <v>1</v>
      </c>
      <c r="E121" s="192">
        <v>48</v>
      </c>
      <c r="F121" s="189">
        <v>0</v>
      </c>
      <c r="G121" s="193">
        <v>35</v>
      </c>
      <c r="H121" s="191">
        <v>6</v>
      </c>
      <c r="I121" s="192">
        <v>43</v>
      </c>
      <c r="J121" s="189">
        <v>4</v>
      </c>
      <c r="K121" s="190">
        <v>2</v>
      </c>
      <c r="L121" s="191">
        <v>33</v>
      </c>
      <c r="M121" s="189">
        <v>2</v>
      </c>
      <c r="N121" s="194">
        <v>4</v>
      </c>
      <c r="O121" s="207">
        <v>7</v>
      </c>
      <c r="P121" s="189">
        <v>11</v>
      </c>
      <c r="Q121" s="190">
        <v>6</v>
      </c>
      <c r="R121" s="191">
        <v>5</v>
      </c>
      <c r="S121" s="192">
        <v>11</v>
      </c>
      <c r="T121" s="189">
        <v>1</v>
      </c>
      <c r="U121" s="193">
        <v>2</v>
      </c>
      <c r="V121" s="191">
        <v>5</v>
      </c>
      <c r="W121" s="208">
        <v>11</v>
      </c>
      <c r="X121" s="189">
        <v>2</v>
      </c>
      <c r="Y121" s="193">
        <v>6</v>
      </c>
      <c r="Z121" s="191">
        <v>15</v>
      </c>
      <c r="AA121" s="189">
        <v>36</v>
      </c>
      <c r="AB121" s="172">
        <f t="shared" si="255"/>
        <v>87</v>
      </c>
      <c r="AC121" s="173">
        <f t="shared" si="256"/>
        <v>276</v>
      </c>
      <c r="BI121" s="137" t="s">
        <v>35</v>
      </c>
      <c r="BJ121" s="129">
        <f>B121/B126</f>
        <v>0</v>
      </c>
      <c r="BK121" s="130">
        <f t="shared" ref="BK121" si="747">C121/C126</f>
        <v>1.0771704180064309E-2</v>
      </c>
      <c r="BL121" s="131">
        <f t="shared" ref="BL121" si="748">D121/D126</f>
        <v>3.453038674033149E-4</v>
      </c>
      <c r="BM121" s="132">
        <f t="shared" ref="BM121" si="749">E121/E126</f>
        <v>1.308971911644396E-2</v>
      </c>
      <c r="BN121" s="129">
        <f t="shared" ref="BN121" si="750">F121/F126</f>
        <v>0</v>
      </c>
      <c r="BO121" s="130">
        <f t="shared" ref="BO121" si="751">G121/G126</f>
        <v>9.2105263157894728E-3</v>
      </c>
      <c r="BP121" s="131">
        <f t="shared" ref="BP121" si="752">H121/H126</f>
        <v>7.3719130114264651E-4</v>
      </c>
      <c r="BQ121" s="132">
        <f t="shared" ref="BQ121" si="753">I121/I126</f>
        <v>5.3522529250684594E-3</v>
      </c>
      <c r="BR121" s="129">
        <f t="shared" ref="BR121" si="754">J121/J126</f>
        <v>3.9100684261974585E-3</v>
      </c>
      <c r="BS121" s="130">
        <f t="shared" ref="BS121" si="755">K121/K126</f>
        <v>2.1097046413502108E-3</v>
      </c>
      <c r="BT121" s="131">
        <f t="shared" ref="BT121" si="756">L121/L126</f>
        <v>1.0887495875948531E-2</v>
      </c>
      <c r="BU121" s="129">
        <f t="shared" ref="BU121" si="757">M121/M126</f>
        <v>6.5595277140045915E-4</v>
      </c>
      <c r="BV121" s="133">
        <f t="shared" ref="BV121" si="758">N121/N126</f>
        <v>6.4840330685686498E-4</v>
      </c>
      <c r="BW121" s="134">
        <f t="shared" ref="BW121" si="759">O121/O126</f>
        <v>1.0964912280701754E-3</v>
      </c>
      <c r="BX121" s="129">
        <f t="shared" ref="BX121" si="760">P121/P126</f>
        <v>3.2767351802204347E-3</v>
      </c>
      <c r="BY121" s="130">
        <f t="shared" ref="BY121" si="761">Q121/Q126</f>
        <v>1.8564356435643563E-3</v>
      </c>
      <c r="BZ121" s="131">
        <f t="shared" ref="BZ121" si="762">R121/R126</f>
        <v>1.0905125408942203E-3</v>
      </c>
      <c r="CA121" s="132">
        <f t="shared" ref="CA121" si="763">S121/S126</f>
        <v>2.276019035795572E-3</v>
      </c>
      <c r="CB121" s="129">
        <f t="shared" ref="CB121" si="764">T121/T126</f>
        <v>1.7667844522968198E-3</v>
      </c>
      <c r="CC121" s="130">
        <f t="shared" ref="CC121" si="765">U121/U126</f>
        <v>4.2918454935622317E-3</v>
      </c>
      <c r="CD121" s="131">
        <f t="shared" ref="CD121" si="766">V121/V126</f>
        <v>1.1251125112511251E-3</v>
      </c>
      <c r="CE121" s="132">
        <f t="shared" ref="CE121" si="767">W121/W126</f>
        <v>2.5737014506317267E-3</v>
      </c>
      <c r="CF121" s="129">
        <f t="shared" ref="CF121" si="768">X121/X126</f>
        <v>7.8678206136900079E-4</v>
      </c>
      <c r="CG121" s="130">
        <f t="shared" ref="CG121" si="769">Y121/Y126</f>
        <v>3.1779661016949155E-3</v>
      </c>
      <c r="CH121" s="131">
        <f t="shared" ref="CH121" si="770">Z121/Z126</f>
        <v>2.2737608003638018E-3</v>
      </c>
      <c r="CI121" s="129">
        <f t="shared" ref="CI121" si="771">AA121/AA126</f>
        <v>4.5506257110352671E-3</v>
      </c>
      <c r="CJ121" s="135">
        <f t="shared" ref="CJ121" si="772">AB121/AB126</f>
        <v>1.5838916399650452E-3</v>
      </c>
      <c r="CK121" s="136">
        <f t="shared" ref="CK121" si="773">AC121/AC126</f>
        <v>5.045150440536687E-3</v>
      </c>
    </row>
    <row r="122" spans="1:89" x14ac:dyDescent="0.15">
      <c r="A122" s="146" t="s">
        <v>36</v>
      </c>
      <c r="B122" s="203">
        <v>0</v>
      </c>
      <c r="C122" s="197">
        <v>3</v>
      </c>
      <c r="D122" s="198">
        <v>0</v>
      </c>
      <c r="E122" s="199">
        <v>0</v>
      </c>
      <c r="F122" s="196">
        <v>0</v>
      </c>
      <c r="G122" s="200">
        <v>0</v>
      </c>
      <c r="H122" s="198">
        <v>0</v>
      </c>
      <c r="I122" s="199">
        <v>3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6</v>
      </c>
      <c r="BI122" s="146" t="s">
        <v>36</v>
      </c>
      <c r="BJ122" s="129">
        <f>B122/B126</f>
        <v>0</v>
      </c>
      <c r="BK122" s="130">
        <f t="shared" ref="BK122" si="774">C122/C126</f>
        <v>4.8231511254019291E-4</v>
      </c>
      <c r="BL122" s="131">
        <f t="shared" ref="BL122" si="775">D122/D126</f>
        <v>0</v>
      </c>
      <c r="BM122" s="132">
        <f t="shared" ref="BM122" si="776">E122/E126</f>
        <v>0</v>
      </c>
      <c r="BN122" s="129">
        <f t="shared" ref="BN122" si="777">F122/F126</f>
        <v>0</v>
      </c>
      <c r="BO122" s="130">
        <f t="shared" ref="BO122" si="778">G122/G126</f>
        <v>0</v>
      </c>
      <c r="BP122" s="131">
        <f t="shared" ref="BP122" si="779">H122/H126</f>
        <v>0</v>
      </c>
      <c r="BQ122" s="132">
        <f t="shared" ref="BQ122" si="780">I122/I126</f>
        <v>3.734129947722181E-4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0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1.0967718348992798E-4</v>
      </c>
    </row>
    <row r="123" spans="1:89" x14ac:dyDescent="0.15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15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4" thickBot="1" x14ac:dyDescent="0.2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5" thickTop="1" thickBot="1" x14ac:dyDescent="0.2">
      <c r="A126" s="269" t="s">
        <v>13</v>
      </c>
      <c r="B126" s="20">
        <f t="shared" ref="B126" si="882">SUM(B103:B125)</f>
        <v>6396</v>
      </c>
      <c r="C126" s="21">
        <f t="shared" ref="C126" si="883">SUM(C103:C125)</f>
        <v>6220</v>
      </c>
      <c r="D126" s="20">
        <f t="shared" ref="D126" si="884">SUM(D103:D125)</f>
        <v>2896</v>
      </c>
      <c r="E126" s="21">
        <f t="shared" ref="E126" si="885">SUM(E103:E125)</f>
        <v>3667</v>
      </c>
      <c r="F126" s="20">
        <f t="shared" ref="F126" si="886">SUM(F103:F125)</f>
        <v>5183</v>
      </c>
      <c r="G126" s="21">
        <f t="shared" ref="G126" si="887">SUM(G103:G125)</f>
        <v>3800</v>
      </c>
      <c r="H126" s="20">
        <f t="shared" ref="H126" si="888">SUM(H103:H125)</f>
        <v>8139</v>
      </c>
      <c r="I126" s="21">
        <f t="shared" ref="I126" si="889">SUM(I103:I125)</f>
        <v>8034</v>
      </c>
      <c r="J126" s="20">
        <f t="shared" ref="J126" si="890">SUM(J103:J125)</f>
        <v>1023</v>
      </c>
      <c r="K126" s="21">
        <f t="shared" ref="K126" si="891">SUM(K103:K125)</f>
        <v>948</v>
      </c>
      <c r="L126" s="20">
        <f t="shared" ref="L126" si="892">SUM(L103:L125)</f>
        <v>3031</v>
      </c>
      <c r="M126" s="21">
        <f t="shared" ref="M126" si="893">SUM(M103:M125)</f>
        <v>3049</v>
      </c>
      <c r="N126" s="20">
        <f t="shared" ref="N126" si="894">SUM(N103:N125)</f>
        <v>6169</v>
      </c>
      <c r="O126" s="21">
        <f t="shared" ref="O126" si="895">SUM(O103:O125)</f>
        <v>6384</v>
      </c>
      <c r="P126" s="20">
        <f t="shared" ref="P126" si="896">SUM(P103:P125)</f>
        <v>3357</v>
      </c>
      <c r="Q126" s="21">
        <f t="shared" ref="Q126" si="897">SUM(Q103:Q125)</f>
        <v>3232</v>
      </c>
      <c r="R126" s="20">
        <f t="shared" ref="R126" si="898">SUM(R103:R125)</f>
        <v>4585</v>
      </c>
      <c r="S126" s="21">
        <f t="shared" ref="S126" si="899">SUM(S103:S125)</f>
        <v>4833</v>
      </c>
      <c r="T126" s="20">
        <f t="shared" ref="T126" si="900">SUM(T103:T125)</f>
        <v>566</v>
      </c>
      <c r="U126" s="21">
        <f t="shared" ref="U126" si="901">SUM(U103:U125)</f>
        <v>466</v>
      </c>
      <c r="V126" s="20">
        <f t="shared" ref="V126" si="902">SUM(V103:V125)</f>
        <v>4444</v>
      </c>
      <c r="W126" s="21">
        <f t="shared" ref="W126" si="903">SUM(W103:W125)</f>
        <v>4274</v>
      </c>
      <c r="X126" s="20">
        <f t="shared" ref="X126" si="904">SUM(X103:X125)</f>
        <v>2542</v>
      </c>
      <c r="Y126" s="21">
        <f t="shared" ref="Y126" si="905">SUM(Y103:Y125)</f>
        <v>1888</v>
      </c>
      <c r="Z126" s="20">
        <f t="shared" ref="Z126" si="906">SUM(Z103:Z125)</f>
        <v>6597</v>
      </c>
      <c r="AA126" s="21">
        <f t="shared" ref="AA126" si="907">SUM(AA103:AA125)</f>
        <v>7911</v>
      </c>
      <c r="AB126" s="174">
        <f t="shared" ref="AB126:AC126" si="908">SUM(AB102:AB125)</f>
        <v>54928</v>
      </c>
      <c r="AC126" s="175">
        <f t="shared" si="908"/>
        <v>54706</v>
      </c>
      <c r="BI126" s="269" t="s">
        <v>13</v>
      </c>
      <c r="BJ126" s="155">
        <f>SUM(BJ102:BJ125)</f>
        <v>1</v>
      </c>
      <c r="BK126" s="156">
        <f t="shared" ref="BK126:CK126" si="909">SUM(BK102:BK125)</f>
        <v>0.99999999999999978</v>
      </c>
      <c r="BL126" s="155">
        <f t="shared" si="909"/>
        <v>0.99999999999999989</v>
      </c>
      <c r="BM126" s="156">
        <f t="shared" si="909"/>
        <v>0.99999999999999989</v>
      </c>
      <c r="BN126" s="155">
        <f t="shared" si="909"/>
        <v>1</v>
      </c>
      <c r="BO126" s="156">
        <f t="shared" si="909"/>
        <v>0.99999999999999989</v>
      </c>
      <c r="BP126" s="155">
        <f t="shared" si="909"/>
        <v>1.0000000000000002</v>
      </c>
      <c r="BQ126" s="156">
        <f t="shared" si="909"/>
        <v>1</v>
      </c>
      <c r="BR126" s="155">
        <f t="shared" si="909"/>
        <v>1.0000000000000002</v>
      </c>
      <c r="BS126" s="156">
        <f t="shared" si="909"/>
        <v>1.0000000000000002</v>
      </c>
      <c r="BT126" s="155">
        <f t="shared" si="909"/>
        <v>1.0000000000000002</v>
      </c>
      <c r="BU126" s="156">
        <f t="shared" si="909"/>
        <v>1</v>
      </c>
      <c r="BV126" s="155">
        <f t="shared" si="909"/>
        <v>0.99999999999999989</v>
      </c>
      <c r="BW126" s="156">
        <f t="shared" si="909"/>
        <v>1</v>
      </c>
      <c r="BX126" s="155">
        <f t="shared" si="909"/>
        <v>0.99999999999999989</v>
      </c>
      <c r="BY126" s="156">
        <f t="shared" si="909"/>
        <v>0.99999999999999989</v>
      </c>
      <c r="BZ126" s="155">
        <f t="shared" si="909"/>
        <v>0.99999999999999989</v>
      </c>
      <c r="CA126" s="156">
        <f t="shared" si="909"/>
        <v>1</v>
      </c>
      <c r="CB126" s="155">
        <f t="shared" si="909"/>
        <v>1</v>
      </c>
      <c r="CC126" s="156">
        <f t="shared" si="909"/>
        <v>1</v>
      </c>
      <c r="CD126" s="155">
        <f t="shared" si="909"/>
        <v>1</v>
      </c>
      <c r="CE126" s="156">
        <f t="shared" si="909"/>
        <v>1</v>
      </c>
      <c r="CF126" s="155">
        <f t="shared" si="909"/>
        <v>0.99999999999999978</v>
      </c>
      <c r="CG126" s="156">
        <f t="shared" si="909"/>
        <v>0.99999999999999989</v>
      </c>
      <c r="CH126" s="155">
        <f t="shared" si="909"/>
        <v>1</v>
      </c>
      <c r="CI126" s="156">
        <f t="shared" si="909"/>
        <v>0.99999999999999989</v>
      </c>
      <c r="CJ126" s="155">
        <f t="shared" si="909"/>
        <v>1</v>
      </c>
      <c r="CK126" s="156">
        <f t="shared" si="909"/>
        <v>1</v>
      </c>
    </row>
    <row r="127" spans="1:89" ht="14" thickTop="1" x14ac:dyDescent="0.15">
      <c r="A127" s="187"/>
    </row>
    <row r="129" spans="1:89" x14ac:dyDescent="0.15">
      <c r="A129" s="301">
        <f>+A98+1</f>
        <v>44109</v>
      </c>
      <c r="B129" s="301"/>
      <c r="C129" s="301"/>
      <c r="D129" s="301"/>
      <c r="BI129" s="300">
        <f>+BI98+1</f>
        <v>44109</v>
      </c>
      <c r="BJ129" s="300"/>
      <c r="BK129" s="300"/>
      <c r="BL129" s="300"/>
    </row>
    <row r="130" spans="1:89" ht="14" thickBot="1" x14ac:dyDescent="0.2">
      <c r="AE130" s="272" t="s">
        <v>84</v>
      </c>
    </row>
    <row r="131" spans="1:89" ht="15" thickTop="1" thickBot="1" x14ac:dyDescent="0.2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 x14ac:dyDescent="0.2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 x14ac:dyDescent="0.15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517</v>
      </c>
      <c r="AG133" s="186">
        <f t="shared" ref="AG133:AV134" si="910">SUMIF($A$9:$A$32,$AE133,C$133:C$156)</f>
        <v>413</v>
      </c>
      <c r="AH133" s="127">
        <f t="shared" si="910"/>
        <v>258</v>
      </c>
      <c r="AI133" s="180">
        <f t="shared" si="910"/>
        <v>276</v>
      </c>
      <c r="AJ133" s="126">
        <f t="shared" si="910"/>
        <v>385</v>
      </c>
      <c r="AK133" s="128">
        <f t="shared" si="910"/>
        <v>289</v>
      </c>
      <c r="AL133" s="127">
        <f t="shared" si="910"/>
        <v>618</v>
      </c>
      <c r="AM133" s="180">
        <f t="shared" si="910"/>
        <v>460</v>
      </c>
      <c r="AN133" s="126">
        <f t="shared" si="910"/>
        <v>108</v>
      </c>
      <c r="AO133" s="128">
        <f t="shared" si="910"/>
        <v>196</v>
      </c>
      <c r="AP133" s="127">
        <f t="shared" si="910"/>
        <v>188</v>
      </c>
      <c r="AQ133" s="126">
        <f t="shared" si="910"/>
        <v>383</v>
      </c>
      <c r="AR133" s="179">
        <f t="shared" si="910"/>
        <v>573</v>
      </c>
      <c r="AS133" s="181">
        <f t="shared" si="910"/>
        <v>680</v>
      </c>
      <c r="AT133" s="126">
        <f t="shared" si="910"/>
        <v>424</v>
      </c>
      <c r="AU133" s="128">
        <f t="shared" si="910"/>
        <v>333</v>
      </c>
      <c r="AV133" s="127">
        <f t="shared" si="910"/>
        <v>457</v>
      </c>
      <c r="AW133" s="180">
        <f t="shared" ref="AW133:BE134" si="911">SUMIF($A$9:$A$32,$AE133,S$133:S$156)</f>
        <v>295</v>
      </c>
      <c r="AX133" s="126">
        <f t="shared" si="911"/>
        <v>74</v>
      </c>
      <c r="AY133" s="128">
        <f t="shared" si="911"/>
        <v>199</v>
      </c>
      <c r="AZ133" s="127">
        <f t="shared" si="911"/>
        <v>321</v>
      </c>
      <c r="BA133" s="180">
        <f t="shared" si="911"/>
        <v>476</v>
      </c>
      <c r="BB133" s="126">
        <f t="shared" si="911"/>
        <v>353</v>
      </c>
      <c r="BC133" s="128">
        <f t="shared" si="911"/>
        <v>354</v>
      </c>
      <c r="BD133" s="184">
        <f t="shared" si="911"/>
        <v>583</v>
      </c>
      <c r="BE133" s="185">
        <f t="shared" si="911"/>
        <v>573</v>
      </c>
      <c r="BF133" s="170">
        <f>AF133+AH133+AJ133+AL133+AN133+AP133+AR133+AT133+AV133+AX133+AZ133+BB133+BD133</f>
        <v>4859</v>
      </c>
      <c r="BG133" s="171">
        <f>AG133+AI133+AK133+AM133+AO133+AQ133+AS133+AU133+AW133+AY133+BA133+BC133+BE133</f>
        <v>4927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15">
      <c r="A134" s="137" t="s">
        <v>17</v>
      </c>
      <c r="B134" s="189">
        <v>230</v>
      </c>
      <c r="C134" s="190">
        <v>0</v>
      </c>
      <c r="D134" s="191">
        <v>93</v>
      </c>
      <c r="E134" s="192">
        <v>0</v>
      </c>
      <c r="F134" s="189">
        <v>275</v>
      </c>
      <c r="G134" s="193">
        <v>2</v>
      </c>
      <c r="H134" s="191">
        <v>220</v>
      </c>
      <c r="I134" s="192">
        <v>25</v>
      </c>
      <c r="J134" s="189">
        <v>13</v>
      </c>
      <c r="K134" s="193">
        <v>4</v>
      </c>
      <c r="L134" s="191">
        <v>16</v>
      </c>
      <c r="M134" s="189">
        <v>9</v>
      </c>
      <c r="N134" s="194">
        <v>89</v>
      </c>
      <c r="O134" s="195">
        <v>29</v>
      </c>
      <c r="P134" s="189">
        <v>25</v>
      </c>
      <c r="Q134" s="193">
        <v>26</v>
      </c>
      <c r="R134" s="191">
        <v>11</v>
      </c>
      <c r="S134" s="192">
        <v>20</v>
      </c>
      <c r="T134" s="189">
        <v>1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973</v>
      </c>
      <c r="AC134" s="173">
        <f t="shared" ref="AC134:AC156" si="940">SUM(C134,E134,G134,I134,K134,M134,O134,Q134,S134,U134,W134,Y134,AA134)</f>
        <v>115</v>
      </c>
      <c r="AE134" s="277" t="str">
        <f>$AE$10</f>
        <v>08:00 - 08:59</v>
      </c>
      <c r="AF134" s="126">
        <f>SUMIF($A$9:$A$32,$AE134,B$133:B$156)</f>
        <v>503</v>
      </c>
      <c r="AG134" s="190">
        <f t="shared" si="910"/>
        <v>448</v>
      </c>
      <c r="AH134" s="191">
        <f t="shared" si="910"/>
        <v>259</v>
      </c>
      <c r="AI134" s="192">
        <f t="shared" si="910"/>
        <v>257</v>
      </c>
      <c r="AJ134" s="278">
        <f t="shared" si="910"/>
        <v>318</v>
      </c>
      <c r="AK134" s="193">
        <f t="shared" si="910"/>
        <v>238</v>
      </c>
      <c r="AL134" s="191">
        <f t="shared" si="910"/>
        <v>572</v>
      </c>
      <c r="AM134" s="192">
        <f t="shared" si="910"/>
        <v>412</v>
      </c>
      <c r="AN134" s="278">
        <f t="shared" si="910"/>
        <v>109</v>
      </c>
      <c r="AO134" s="193">
        <f t="shared" si="910"/>
        <v>157</v>
      </c>
      <c r="AP134" s="191">
        <f t="shared" si="910"/>
        <v>224</v>
      </c>
      <c r="AQ134" s="278">
        <f t="shared" si="910"/>
        <v>289</v>
      </c>
      <c r="AR134" s="194">
        <f t="shared" si="910"/>
        <v>492</v>
      </c>
      <c r="AS134" s="195">
        <f t="shared" si="910"/>
        <v>606</v>
      </c>
      <c r="AT134" s="278">
        <f t="shared" si="910"/>
        <v>343</v>
      </c>
      <c r="AU134" s="193">
        <f t="shared" si="910"/>
        <v>298</v>
      </c>
      <c r="AV134" s="191">
        <f t="shared" si="910"/>
        <v>449</v>
      </c>
      <c r="AW134" s="192">
        <f t="shared" si="911"/>
        <v>288</v>
      </c>
      <c r="AX134" s="278">
        <f t="shared" si="911"/>
        <v>55</v>
      </c>
      <c r="AY134" s="193">
        <f t="shared" si="911"/>
        <v>132</v>
      </c>
      <c r="AZ134" s="191">
        <f t="shared" si="911"/>
        <v>273</v>
      </c>
      <c r="BA134" s="192">
        <f t="shared" si="911"/>
        <v>359</v>
      </c>
      <c r="BB134" s="278">
        <f t="shared" si="911"/>
        <v>325</v>
      </c>
      <c r="BC134" s="193">
        <f t="shared" si="911"/>
        <v>237</v>
      </c>
      <c r="BD134" s="191">
        <f t="shared" si="911"/>
        <v>454</v>
      </c>
      <c r="BE134" s="278">
        <f t="shared" si="911"/>
        <v>525</v>
      </c>
      <c r="BF134" s="172">
        <f>SUM(AF134,AH134,AJ134,AL134,AN134,AP134,AR134,AT134,AV134,AX134,AZ134,BB134,BD134)</f>
        <v>4376</v>
      </c>
      <c r="BG134" s="173">
        <f>SUM(AG134,AI134,AK134,AM134,AO134,AQ134,AS134,AU134,AW134,AY134,BA134,BC134,BE134)</f>
        <v>4246</v>
      </c>
      <c r="BI134" s="137" t="s">
        <v>17</v>
      </c>
      <c r="BJ134" s="129">
        <f>B134/B157</f>
        <v>2.9392971246006389E-2</v>
      </c>
      <c r="BK134" s="130">
        <f t="shared" ref="BK134" si="941">C134/C157</f>
        <v>0</v>
      </c>
      <c r="BL134" s="131">
        <f t="shared" ref="BL134" si="942">D134/D157</f>
        <v>2.3526435618517583E-2</v>
      </c>
      <c r="BM134" s="132">
        <f t="shared" ref="BM134" si="943">E134/E157</f>
        <v>0</v>
      </c>
      <c r="BN134" s="129">
        <f t="shared" ref="BN134" si="944">F134/F157</f>
        <v>4.3137254901960784E-2</v>
      </c>
      <c r="BO134" s="130">
        <f t="shared" ref="BO134" si="945">G134/G157</f>
        <v>3.9300451955197487E-4</v>
      </c>
      <c r="BP134" s="131">
        <f t="shared" ref="BP134" si="946">H134/H157</f>
        <v>2.2063985558118542E-2</v>
      </c>
      <c r="BQ134" s="132">
        <f t="shared" ref="BQ134" si="947">I134/I157</f>
        <v>2.7239049901939421E-3</v>
      </c>
      <c r="BR134" s="129">
        <f t="shared" ref="BR134" si="948">J134/J157</f>
        <v>6.012950971322849E-3</v>
      </c>
      <c r="BS134" s="130">
        <f t="shared" ref="BS134" si="949">K134/K157</f>
        <v>2.3282887077997671E-3</v>
      </c>
      <c r="BT134" s="131">
        <f t="shared" ref="BT134" si="950">L134/L157</f>
        <v>3.8040893961008085E-3</v>
      </c>
      <c r="BU134" s="129">
        <f t="shared" ref="BU134" si="951">M134/M157</f>
        <v>2.2129333661175315E-3</v>
      </c>
      <c r="BV134" s="133">
        <f t="shared" ref="BV134" si="952">N134/N157</f>
        <v>1.0706122939973535E-2</v>
      </c>
      <c r="BW134" s="134">
        <f t="shared" ref="BW134" si="953">O134/O157</f>
        <v>3.301081388730791E-3</v>
      </c>
      <c r="BX134" s="129">
        <f t="shared" ref="BX134" si="954">P134/P157</f>
        <v>4.9711672300656196E-3</v>
      </c>
      <c r="BY134" s="130">
        <f t="shared" ref="BY134" si="955">Q134/Q157</f>
        <v>5.1999999999999998E-3</v>
      </c>
      <c r="BZ134" s="131">
        <f t="shared" ref="BZ134" si="956">R134/R157</f>
        <v>1.9083969465648854E-3</v>
      </c>
      <c r="CA134" s="132">
        <f t="shared" ref="CA134" si="957">S134/S157</f>
        <v>3.3955857385398981E-3</v>
      </c>
      <c r="CB134" s="129">
        <f t="shared" ref="CB134" si="958">T134/T157</f>
        <v>6.9589422407794019E-4</v>
      </c>
      <c r="CC134" s="130">
        <f t="shared" ref="CC134" si="959">U134/U157</f>
        <v>0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0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1.3392242684504639E-2</v>
      </c>
      <c r="CK134" s="136">
        <f t="shared" ref="CK134" si="967">AC134/AC157</f>
        <v>1.5881126317097759E-3</v>
      </c>
    </row>
    <row r="135" spans="1:89" ht="14" thickBot="1" x14ac:dyDescent="0.2">
      <c r="A135" s="146" t="s">
        <v>18</v>
      </c>
      <c r="B135" s="196">
        <v>424</v>
      </c>
      <c r="C135" s="197">
        <v>0</v>
      </c>
      <c r="D135" s="198">
        <v>177</v>
      </c>
      <c r="E135" s="199">
        <v>2</v>
      </c>
      <c r="F135" s="196">
        <v>410</v>
      </c>
      <c r="G135" s="200">
        <v>22</v>
      </c>
      <c r="H135" s="198">
        <v>547</v>
      </c>
      <c r="I135" s="199">
        <v>127</v>
      </c>
      <c r="J135" s="196">
        <v>64</v>
      </c>
      <c r="K135" s="200">
        <v>35</v>
      </c>
      <c r="L135" s="198">
        <v>88</v>
      </c>
      <c r="M135" s="196">
        <v>125</v>
      </c>
      <c r="N135" s="201">
        <v>415</v>
      </c>
      <c r="O135" s="202">
        <v>306</v>
      </c>
      <c r="P135" s="196">
        <v>195</v>
      </c>
      <c r="Q135" s="200">
        <v>256</v>
      </c>
      <c r="R135" s="198">
        <v>223</v>
      </c>
      <c r="S135" s="199">
        <v>184</v>
      </c>
      <c r="T135" s="196">
        <v>19</v>
      </c>
      <c r="U135" s="200">
        <v>74</v>
      </c>
      <c r="V135" s="198">
        <v>218</v>
      </c>
      <c r="W135" s="199">
        <v>263</v>
      </c>
      <c r="X135" s="196">
        <v>190</v>
      </c>
      <c r="Y135" s="200">
        <v>153</v>
      </c>
      <c r="Z135" s="198">
        <v>557</v>
      </c>
      <c r="AA135" s="196">
        <v>331</v>
      </c>
      <c r="AB135" s="172">
        <f t="shared" si="939"/>
        <v>3527</v>
      </c>
      <c r="AC135" s="173">
        <f t="shared" si="940"/>
        <v>1878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5.4185303514376996E-2</v>
      </c>
      <c r="BK135" s="130">
        <f t="shared" ref="BK135" si="968">C135/C157</f>
        <v>0</v>
      </c>
      <c r="BL135" s="131">
        <f t="shared" ref="BL135" si="969">D135/D157</f>
        <v>4.4776119402985072E-2</v>
      </c>
      <c r="BM135" s="132">
        <f t="shared" ref="BM135" si="970">E135/E157</f>
        <v>4.4474093840338001E-4</v>
      </c>
      <c r="BN135" s="129">
        <f t="shared" ref="BN135" si="971">F135/F157</f>
        <v>6.431372549019608E-2</v>
      </c>
      <c r="BO135" s="130">
        <f t="shared" ref="BO135" si="972">G135/G157</f>
        <v>4.323049715071723E-3</v>
      </c>
      <c r="BP135" s="131">
        <f t="shared" ref="BP135" si="973">H135/H157</f>
        <v>5.4859091364958382E-2</v>
      </c>
      <c r="BQ135" s="132">
        <f t="shared" ref="BQ135" si="974">I135/I157</f>
        <v>1.3837437350185226E-2</v>
      </c>
      <c r="BR135" s="129">
        <f t="shared" ref="BR135" si="975">J135/J157</f>
        <v>2.960222016651249E-2</v>
      </c>
      <c r="BS135" s="130">
        <f t="shared" ref="BS135" si="976">K135/K157</f>
        <v>2.0372526193247961E-2</v>
      </c>
      <c r="BT135" s="131">
        <f t="shared" ref="BT135" si="977">L135/L157</f>
        <v>2.0922491678554447E-2</v>
      </c>
      <c r="BU135" s="129">
        <f t="shared" ref="BU135" si="978">M135/M157</f>
        <v>3.073518564052127E-2</v>
      </c>
      <c r="BV135" s="133">
        <f t="shared" ref="BV135" si="979">N135/N157</f>
        <v>4.9921809214483338E-2</v>
      </c>
      <c r="BW135" s="134">
        <f t="shared" ref="BW135" si="980">O135/O157</f>
        <v>3.4832100170745589E-2</v>
      </c>
      <c r="BX135" s="129">
        <f t="shared" ref="BX135" si="981">P135/P157</f>
        <v>3.8775104394511831E-2</v>
      </c>
      <c r="BY135" s="130">
        <f t="shared" ref="BY135" si="982">Q135/Q157</f>
        <v>5.1200000000000002E-2</v>
      </c>
      <c r="BZ135" s="131">
        <f t="shared" ref="BZ135" si="983">R135/R157</f>
        <v>3.8688410825815409E-2</v>
      </c>
      <c r="CA135" s="132">
        <f t="shared" ref="CA135" si="984">S135/S157</f>
        <v>3.1239388794567061E-2</v>
      </c>
      <c r="CB135" s="129">
        <f t="shared" ref="CB135" si="985">T135/T157</f>
        <v>1.3221990257480862E-2</v>
      </c>
      <c r="CC135" s="130">
        <f t="shared" ref="CC135" si="986">U135/U157</f>
        <v>5.8964143426294822E-2</v>
      </c>
      <c r="CD135" s="131">
        <f t="shared" ref="CD135" si="987">V135/V157</f>
        <v>3.7573250603240259E-2</v>
      </c>
      <c r="CE135" s="132">
        <f t="shared" ref="CE135" si="988">W135/W157</f>
        <v>4.7490068616829181E-2</v>
      </c>
      <c r="CF135" s="129">
        <f t="shared" ref="CF135" si="989">X135/X157</f>
        <v>4.4001852709587772E-2</v>
      </c>
      <c r="CG135" s="130">
        <f t="shared" ref="CG135" si="990">Y135/Y157</f>
        <v>4.6788990825688076E-2</v>
      </c>
      <c r="CH135" s="131">
        <f t="shared" ref="CH135" si="991">Z135/Z157</f>
        <v>7.4276570209361251E-2</v>
      </c>
      <c r="CI135" s="129">
        <f t="shared" ref="CI135" si="992">AA135/AA157</f>
        <v>3.1386307604779062E-2</v>
      </c>
      <c r="CJ135" s="135">
        <f t="shared" ref="CJ135" si="993">AB135/AB157</f>
        <v>4.8545159247942303E-2</v>
      </c>
      <c r="CK135" s="136">
        <f t="shared" ref="CK135" si="994">AC135/AC157</f>
        <v>2.5934569759573558E-2</v>
      </c>
    </row>
    <row r="136" spans="1:89" ht="15" thickTop="1" thickBot="1" x14ac:dyDescent="0.2">
      <c r="A136" s="137" t="s">
        <v>19</v>
      </c>
      <c r="B136" s="189">
        <v>521</v>
      </c>
      <c r="C136" s="190">
        <v>229</v>
      </c>
      <c r="D136" s="191">
        <v>240</v>
      </c>
      <c r="E136" s="192">
        <v>179</v>
      </c>
      <c r="F136" s="189">
        <v>376</v>
      </c>
      <c r="G136" s="193">
        <v>154</v>
      </c>
      <c r="H136" s="191">
        <v>459</v>
      </c>
      <c r="I136" s="192">
        <v>371</v>
      </c>
      <c r="J136" s="189">
        <v>88</v>
      </c>
      <c r="K136" s="193">
        <v>132</v>
      </c>
      <c r="L136" s="191">
        <v>183</v>
      </c>
      <c r="M136" s="189">
        <v>261</v>
      </c>
      <c r="N136" s="194">
        <v>522</v>
      </c>
      <c r="O136" s="195">
        <v>517</v>
      </c>
      <c r="P136" s="189">
        <v>385</v>
      </c>
      <c r="Q136" s="193">
        <v>366</v>
      </c>
      <c r="R136" s="191">
        <v>379</v>
      </c>
      <c r="S136" s="192">
        <v>268</v>
      </c>
      <c r="T136" s="189">
        <v>47</v>
      </c>
      <c r="U136" s="193">
        <v>133</v>
      </c>
      <c r="V136" s="191">
        <v>291</v>
      </c>
      <c r="W136" s="192">
        <v>336</v>
      </c>
      <c r="X136" s="189">
        <v>288</v>
      </c>
      <c r="Y136" s="193">
        <v>268</v>
      </c>
      <c r="Z136" s="191">
        <v>498</v>
      </c>
      <c r="AA136" s="189">
        <v>599</v>
      </c>
      <c r="AB136" s="172">
        <f t="shared" si="939"/>
        <v>4277</v>
      </c>
      <c r="AC136" s="173">
        <f t="shared" si="940"/>
        <v>3813</v>
      </c>
      <c r="AE136" s="269" t="s">
        <v>13</v>
      </c>
      <c r="AF136" s="20">
        <f t="shared" ref="AF136:BG136" si="995">SUM(AF133:AF135)</f>
        <v>1020</v>
      </c>
      <c r="AG136" s="21">
        <f t="shared" si="995"/>
        <v>861</v>
      </c>
      <c r="AH136" s="20">
        <f t="shared" si="995"/>
        <v>517</v>
      </c>
      <c r="AI136" s="21">
        <f t="shared" si="995"/>
        <v>533</v>
      </c>
      <c r="AJ136" s="20">
        <f t="shared" si="995"/>
        <v>703</v>
      </c>
      <c r="AK136" s="21">
        <f t="shared" si="995"/>
        <v>527</v>
      </c>
      <c r="AL136" s="20">
        <f t="shared" si="995"/>
        <v>1190</v>
      </c>
      <c r="AM136" s="21">
        <f t="shared" si="995"/>
        <v>872</v>
      </c>
      <c r="AN136" s="20">
        <f t="shared" si="995"/>
        <v>217</v>
      </c>
      <c r="AO136" s="21">
        <f t="shared" si="995"/>
        <v>353</v>
      </c>
      <c r="AP136" s="20">
        <f t="shared" si="995"/>
        <v>412</v>
      </c>
      <c r="AQ136" s="21">
        <f t="shared" si="995"/>
        <v>672</v>
      </c>
      <c r="AR136" s="20">
        <f t="shared" si="995"/>
        <v>1065</v>
      </c>
      <c r="AS136" s="21">
        <f t="shared" si="995"/>
        <v>1286</v>
      </c>
      <c r="AT136" s="20">
        <f t="shared" si="995"/>
        <v>767</v>
      </c>
      <c r="AU136" s="21">
        <f t="shared" si="995"/>
        <v>631</v>
      </c>
      <c r="AV136" s="20">
        <f t="shared" si="995"/>
        <v>906</v>
      </c>
      <c r="AW136" s="21">
        <f t="shared" si="995"/>
        <v>583</v>
      </c>
      <c r="AX136" s="20">
        <f t="shared" si="995"/>
        <v>129</v>
      </c>
      <c r="AY136" s="21">
        <f t="shared" si="995"/>
        <v>331</v>
      </c>
      <c r="AZ136" s="20">
        <f t="shared" si="995"/>
        <v>594</v>
      </c>
      <c r="BA136" s="21">
        <f t="shared" si="995"/>
        <v>835</v>
      </c>
      <c r="BB136" s="20">
        <f t="shared" si="995"/>
        <v>678</v>
      </c>
      <c r="BC136" s="21">
        <f t="shared" si="995"/>
        <v>591</v>
      </c>
      <c r="BD136" s="20">
        <f t="shared" si="995"/>
        <v>1037</v>
      </c>
      <c r="BE136" s="21">
        <f t="shared" si="995"/>
        <v>1098</v>
      </c>
      <c r="BF136" s="174">
        <f t="shared" si="995"/>
        <v>9235</v>
      </c>
      <c r="BG136" s="175">
        <f t="shared" si="995"/>
        <v>9173</v>
      </c>
      <c r="BI136" s="137" t="s">
        <v>19</v>
      </c>
      <c r="BJ136" s="129">
        <f>B136/B157</f>
        <v>6.6581469648562305E-2</v>
      </c>
      <c r="BK136" s="130">
        <f t="shared" ref="BK136" si="996">C136/C157</f>
        <v>3.0211081794195252E-2</v>
      </c>
      <c r="BL136" s="131">
        <f t="shared" ref="BL136" si="997">D136/D157</f>
        <v>6.0713382241335698E-2</v>
      </c>
      <c r="BM136" s="132">
        <f t="shared" ref="BM136" si="998">E136/E157</f>
        <v>3.9804313987102512E-2</v>
      </c>
      <c r="BN136" s="129">
        <f t="shared" ref="BN136" si="999">F136/F157</f>
        <v>5.8980392156862745E-2</v>
      </c>
      <c r="BO136" s="130">
        <f t="shared" ref="BO136" si="1000">G136/G157</f>
        <v>3.0261348005502064E-2</v>
      </c>
      <c r="BP136" s="131">
        <f t="shared" ref="BP136" si="1001">H136/H157</f>
        <v>4.6033497141710962E-2</v>
      </c>
      <c r="BQ136" s="132">
        <f t="shared" ref="BQ136" si="1002">I136/I157</f>
        <v>4.0422750054478103E-2</v>
      </c>
      <c r="BR136" s="129">
        <f t="shared" ref="BR136" si="1003">J136/J157</f>
        <v>4.0703052728954671E-2</v>
      </c>
      <c r="BS136" s="130">
        <f t="shared" ref="BS136" si="1004">K136/K157</f>
        <v>7.6833527357392323E-2</v>
      </c>
      <c r="BT136" s="131">
        <f t="shared" ref="BT136" si="1005">L136/L157</f>
        <v>4.3509272467902996E-2</v>
      </c>
      <c r="BU136" s="129">
        <f t="shared" ref="BU136" si="1006">M136/M157</f>
        <v>6.4175067617408404E-2</v>
      </c>
      <c r="BV136" s="133">
        <f t="shared" ref="BV136" si="1007">N136/N157</f>
        <v>6.2793215445687472E-2</v>
      </c>
      <c r="BW136" s="134">
        <f t="shared" ref="BW136" si="1008">O136/O157</f>
        <v>5.8850313033579967E-2</v>
      </c>
      <c r="BX136" s="129">
        <f t="shared" ref="BX136" si="1009">P136/P157</f>
        <v>7.6555975343010535E-2</v>
      </c>
      <c r="BY136" s="130">
        <f t="shared" ref="BY136" si="1010">Q136/Q157</f>
        <v>7.3200000000000001E-2</v>
      </c>
      <c r="BZ136" s="131">
        <f t="shared" ref="BZ136" si="1011">R136/R157</f>
        <v>6.5752949340735597E-2</v>
      </c>
      <c r="CA136" s="132">
        <f t="shared" ref="CA136" si="1012">S136/S157</f>
        <v>4.5500848896434638E-2</v>
      </c>
      <c r="CB136" s="129">
        <f t="shared" ref="CB136" si="1013">T136/T157</f>
        <v>3.2707028531663185E-2</v>
      </c>
      <c r="CC136" s="130">
        <f t="shared" ref="CC136" si="1014">U136/U157</f>
        <v>0.10597609561752988</v>
      </c>
      <c r="CD136" s="131">
        <f t="shared" ref="CD136" si="1015">V136/V157</f>
        <v>5.0155118924508788E-2</v>
      </c>
      <c r="CE136" s="132">
        <f t="shared" ref="CE136" si="1016">W136/W157</f>
        <v>6.0671722643553631E-2</v>
      </c>
      <c r="CF136" s="129">
        <f t="shared" ref="CF136" si="1017">X136/X157</f>
        <v>6.6697545159796201E-2</v>
      </c>
      <c r="CG136" s="130">
        <f t="shared" ref="CG136" si="1018">Y136/Y157</f>
        <v>8.1957186544342503E-2</v>
      </c>
      <c r="CH136" s="131">
        <f t="shared" ref="CH136" si="1019">Z136/Z157</f>
        <v>6.6408854513935189E-2</v>
      </c>
      <c r="CI136" s="129">
        <f t="shared" ref="CI136" si="1020">AA136/AA157</f>
        <v>5.6798786269675709E-2</v>
      </c>
      <c r="CJ136" s="135">
        <f t="shared" ref="CJ136" si="1021">AB136/AB157</f>
        <v>5.8868059570016791E-2</v>
      </c>
      <c r="CK136" s="136">
        <f t="shared" ref="CK136" si="1022">AC136/AC157</f>
        <v>5.2656290997472828E-2</v>
      </c>
    </row>
    <row r="137" spans="1:89" ht="14" thickTop="1" x14ac:dyDescent="0.15">
      <c r="A137" s="146" t="s">
        <v>20</v>
      </c>
      <c r="B137" s="196">
        <v>517</v>
      </c>
      <c r="C137" s="197">
        <v>413</v>
      </c>
      <c r="D137" s="198">
        <v>258</v>
      </c>
      <c r="E137" s="199">
        <v>276</v>
      </c>
      <c r="F137" s="196">
        <v>385</v>
      </c>
      <c r="G137" s="200">
        <v>289</v>
      </c>
      <c r="H137" s="198">
        <v>618</v>
      </c>
      <c r="I137" s="199">
        <v>460</v>
      </c>
      <c r="J137" s="196">
        <v>108</v>
      </c>
      <c r="K137" s="200">
        <v>196</v>
      </c>
      <c r="L137" s="198">
        <v>188</v>
      </c>
      <c r="M137" s="196">
        <v>383</v>
      </c>
      <c r="N137" s="201">
        <v>573</v>
      </c>
      <c r="O137" s="202">
        <v>680</v>
      </c>
      <c r="P137" s="196">
        <v>424</v>
      </c>
      <c r="Q137" s="200">
        <v>333</v>
      </c>
      <c r="R137" s="198">
        <v>457</v>
      </c>
      <c r="S137" s="199">
        <v>295</v>
      </c>
      <c r="T137" s="196">
        <v>74</v>
      </c>
      <c r="U137" s="200">
        <v>199</v>
      </c>
      <c r="V137" s="198">
        <v>321</v>
      </c>
      <c r="W137" s="199">
        <v>476</v>
      </c>
      <c r="X137" s="196">
        <v>353</v>
      </c>
      <c r="Y137" s="200">
        <v>354</v>
      </c>
      <c r="Z137" s="198">
        <v>583</v>
      </c>
      <c r="AA137" s="196">
        <v>573</v>
      </c>
      <c r="AB137" s="172">
        <f t="shared" si="939"/>
        <v>4859</v>
      </c>
      <c r="AC137" s="173">
        <f t="shared" si="940"/>
        <v>4927</v>
      </c>
      <c r="BI137" s="146" t="s">
        <v>20</v>
      </c>
      <c r="BJ137" s="129">
        <f>B137/B157</f>
        <v>6.6070287539936101E-2</v>
      </c>
      <c r="BK137" s="130">
        <f t="shared" ref="BK137" si="1023">C137/C157</f>
        <v>5.4485488126649079E-2</v>
      </c>
      <c r="BL137" s="131">
        <f t="shared" ref="BL137" si="1024">D137/D157</f>
        <v>6.5266885909435871E-2</v>
      </c>
      <c r="BM137" s="132">
        <f t="shared" ref="BM137" si="1025">E137/E157</f>
        <v>6.1374249499666446E-2</v>
      </c>
      <c r="BN137" s="129">
        <f t="shared" ref="BN137" si="1026">F137/F157</f>
        <v>6.03921568627451E-2</v>
      </c>
      <c r="BO137" s="130">
        <f t="shared" ref="BO137" si="1027">G137/G157</f>
        <v>5.6789153075260362E-2</v>
      </c>
      <c r="BP137" s="131">
        <f t="shared" ref="BP137" si="1028">H137/H157</f>
        <v>6.197974124962391E-2</v>
      </c>
      <c r="BQ137" s="132">
        <f t="shared" ref="BQ137" si="1029">I137/I157</f>
        <v>5.0119851819568531E-2</v>
      </c>
      <c r="BR137" s="129">
        <f t="shared" ref="BR137" si="1030">J137/J157</f>
        <v>4.9953746530989822E-2</v>
      </c>
      <c r="BS137" s="130">
        <f t="shared" ref="BS137" si="1031">K137/K157</f>
        <v>0.1140861466821886</v>
      </c>
      <c r="BT137" s="131">
        <f t="shared" ref="BT137" si="1032">L137/L157</f>
        <v>4.4698050404184501E-2</v>
      </c>
      <c r="BU137" s="129">
        <f t="shared" ref="BU137" si="1033">M137/M157</f>
        <v>9.4172608802557164E-2</v>
      </c>
      <c r="BV137" s="133">
        <f t="shared" ref="BV137" si="1034">N137/N157</f>
        <v>6.8928184770840853E-2</v>
      </c>
      <c r="BW137" s="134">
        <f t="shared" ref="BW137" si="1035">O137/O157</f>
        <v>7.7404667046101314E-2</v>
      </c>
      <c r="BX137" s="129">
        <f t="shared" ref="BX137" si="1036">P137/P157</f>
        <v>8.4310996221912904E-2</v>
      </c>
      <c r="BY137" s="130">
        <f t="shared" ref="BY137" si="1037">Q137/Q157</f>
        <v>6.6600000000000006E-2</v>
      </c>
      <c r="BZ137" s="131">
        <f t="shared" ref="BZ137" si="1038">R137/R157</f>
        <v>7.9285218598195692E-2</v>
      </c>
      <c r="CA137" s="132">
        <f t="shared" ref="CA137" si="1039">S137/S157</f>
        <v>5.0084889643463498E-2</v>
      </c>
      <c r="CB137" s="129">
        <f t="shared" ref="CB137" si="1040">T137/T157</f>
        <v>5.1496172581767571E-2</v>
      </c>
      <c r="CC137" s="130">
        <f t="shared" ref="CC137" si="1041">U137/U157</f>
        <v>0.15856573705179283</v>
      </c>
      <c r="CD137" s="131">
        <f t="shared" ref="CD137" si="1042">V137/V157</f>
        <v>5.5325749741468457E-2</v>
      </c>
      <c r="CE137" s="132">
        <f t="shared" ref="CE137" si="1043">W137/W157</f>
        <v>8.5951607078367645E-2</v>
      </c>
      <c r="CF137" s="129">
        <f t="shared" ref="CF137" si="1044">X137/X157</f>
        <v>8.1750810560444656E-2</v>
      </c>
      <c r="CG137" s="130">
        <f t="shared" ref="CG137" si="1045">Y137/Y157</f>
        <v>0.10825688073394496</v>
      </c>
      <c r="CH137" s="131">
        <f t="shared" ref="CH137" si="1046">Z137/Z157</f>
        <v>7.7743699159887991E-2</v>
      </c>
      <c r="CI137" s="129">
        <f t="shared" ref="CI137" si="1047">AA137/AA157</f>
        <v>5.4333396548454392E-2</v>
      </c>
      <c r="CJ137" s="135">
        <f t="shared" ref="CJ137" si="1048">AB137/AB157</f>
        <v>6.6878630219946597E-2</v>
      </c>
      <c r="CK137" s="136">
        <f t="shared" ref="CK137" si="1049">AC137/AC157</f>
        <v>6.8040269012470136E-2</v>
      </c>
    </row>
    <row r="138" spans="1:89" ht="14" thickBot="1" x14ac:dyDescent="0.2">
      <c r="A138" s="137" t="s">
        <v>21</v>
      </c>
      <c r="B138" s="189">
        <v>503</v>
      </c>
      <c r="C138" s="190">
        <v>448</v>
      </c>
      <c r="D138" s="191">
        <v>259</v>
      </c>
      <c r="E138" s="192">
        <v>257</v>
      </c>
      <c r="F138" s="189">
        <v>318</v>
      </c>
      <c r="G138" s="193">
        <v>238</v>
      </c>
      <c r="H138" s="191">
        <v>572</v>
      </c>
      <c r="I138" s="192">
        <v>412</v>
      </c>
      <c r="J138" s="189">
        <v>109</v>
      </c>
      <c r="K138" s="193">
        <v>157</v>
      </c>
      <c r="L138" s="191">
        <v>224</v>
      </c>
      <c r="M138" s="189">
        <v>289</v>
      </c>
      <c r="N138" s="194">
        <v>492</v>
      </c>
      <c r="O138" s="195">
        <v>606</v>
      </c>
      <c r="P138" s="189">
        <v>343</v>
      </c>
      <c r="Q138" s="193">
        <v>298</v>
      </c>
      <c r="R138" s="191">
        <v>449</v>
      </c>
      <c r="S138" s="192">
        <v>288</v>
      </c>
      <c r="T138" s="189">
        <v>55</v>
      </c>
      <c r="U138" s="193">
        <v>132</v>
      </c>
      <c r="V138" s="191">
        <v>273</v>
      </c>
      <c r="W138" s="192">
        <v>359</v>
      </c>
      <c r="X138" s="189">
        <v>325</v>
      </c>
      <c r="Y138" s="193">
        <v>237</v>
      </c>
      <c r="Z138" s="191">
        <v>454</v>
      </c>
      <c r="AA138" s="189">
        <v>525</v>
      </c>
      <c r="AB138" s="172">
        <f t="shared" si="939"/>
        <v>4376</v>
      </c>
      <c r="AC138" s="173">
        <f t="shared" si="940"/>
        <v>4246</v>
      </c>
      <c r="AE138" s="272" t="s">
        <v>85</v>
      </c>
      <c r="BI138" s="137" t="s">
        <v>21</v>
      </c>
      <c r="BJ138" s="129">
        <f>B138/B157</f>
        <v>6.4281150159744407E-2</v>
      </c>
      <c r="BK138" s="130">
        <f t="shared" ref="BK138" si="1050">C138/C157</f>
        <v>5.9102902374670183E-2</v>
      </c>
      <c r="BL138" s="131">
        <f t="shared" ref="BL138" si="1051">D138/D157</f>
        <v>6.5519858335441439E-2</v>
      </c>
      <c r="BM138" s="132">
        <f t="shared" ref="BM138" si="1052">E138/E157</f>
        <v>5.7149210584834333E-2</v>
      </c>
      <c r="BN138" s="129">
        <f t="shared" ref="BN138" si="1053">F138/F157</f>
        <v>4.9882352941176468E-2</v>
      </c>
      <c r="BO138" s="130">
        <f t="shared" ref="BO138" si="1054">G138/G157</f>
        <v>4.676753782668501E-2</v>
      </c>
      <c r="BP138" s="131">
        <f t="shared" ref="BP138" si="1055">H138/H157</f>
        <v>5.736636245110821E-2</v>
      </c>
      <c r="BQ138" s="132">
        <f t="shared" ref="BQ138" si="1056">I138/I157</f>
        <v>4.4889954238396167E-2</v>
      </c>
      <c r="BR138" s="129">
        <f t="shared" ref="BR138" si="1057">J138/J157</f>
        <v>5.0416281221091583E-2</v>
      </c>
      <c r="BS138" s="130">
        <f t="shared" ref="BS138" si="1058">K138/K157</f>
        <v>9.1385331781140861E-2</v>
      </c>
      <c r="BT138" s="131">
        <f t="shared" ref="BT138" si="1059">L138/L157</f>
        <v>5.3257251545411319E-2</v>
      </c>
      <c r="BU138" s="129">
        <f t="shared" ref="BU138" si="1060">M138/M157</f>
        <v>7.1059749200885175E-2</v>
      </c>
      <c r="BV138" s="133">
        <f t="shared" ref="BV138" si="1061">N138/N157</f>
        <v>5.9184409960303143E-2</v>
      </c>
      <c r="BW138" s="134">
        <f t="shared" ref="BW138" si="1062">O138/O157</f>
        <v>6.8981217985202042E-2</v>
      </c>
      <c r="BX138" s="129">
        <f t="shared" ref="BX138" si="1063">P138/P157</f>
        <v>6.8204414396500296E-2</v>
      </c>
      <c r="BY138" s="130">
        <f t="shared" ref="BY138" si="1064">Q138/Q157</f>
        <v>5.96E-2</v>
      </c>
      <c r="BZ138" s="131">
        <f t="shared" ref="BZ138" si="1065">R138/R157</f>
        <v>7.7897293546148508E-2</v>
      </c>
      <c r="CA138" s="132">
        <f t="shared" ref="CA138" si="1066">S138/S157</f>
        <v>4.8896434634974534E-2</v>
      </c>
      <c r="CB138" s="129">
        <f t="shared" ref="CB138" si="1067">T138/T157</f>
        <v>3.8274182324286705E-2</v>
      </c>
      <c r="CC138" s="130">
        <f t="shared" ref="CC138" si="1068">U138/U157</f>
        <v>0.1051792828685259</v>
      </c>
      <c r="CD138" s="131">
        <f t="shared" ref="CD138" si="1069">V138/V157</f>
        <v>4.7052740434332989E-2</v>
      </c>
      <c r="CE138" s="132">
        <f t="shared" ref="CE138" si="1070">W138/W157</f>
        <v>6.4824846514987364E-2</v>
      </c>
      <c r="CF138" s="129">
        <f t="shared" ref="CF138" si="1071">X138/X157</f>
        <v>7.5266327003242248E-2</v>
      </c>
      <c r="CG138" s="130">
        <f t="shared" ref="CG138" si="1072">Y138/Y157</f>
        <v>7.247706422018349E-2</v>
      </c>
      <c r="CH138" s="131">
        <f t="shared" ref="CH138" si="1073">Z138/Z157</f>
        <v>6.05414055207361E-2</v>
      </c>
      <c r="CI138" s="129">
        <f t="shared" ref="CI138" si="1074">AA138/AA157</f>
        <v>4.9781907832353499E-2</v>
      </c>
      <c r="CJ138" s="135">
        <f t="shared" ref="CJ138" si="1075">AB138/AB157</f>
        <v>6.0230682412530621E-2</v>
      </c>
      <c r="CK138" s="136">
        <f t="shared" ref="CK138" si="1076">AC138/AC157</f>
        <v>5.8635880297736594E-2</v>
      </c>
    </row>
    <row r="139" spans="1:89" ht="15" thickTop="1" thickBot="1" x14ac:dyDescent="0.2">
      <c r="A139" s="146" t="s">
        <v>22</v>
      </c>
      <c r="B139" s="196">
        <v>534</v>
      </c>
      <c r="C139" s="197">
        <v>673</v>
      </c>
      <c r="D139" s="198">
        <v>347</v>
      </c>
      <c r="E139" s="199">
        <v>248</v>
      </c>
      <c r="F139" s="196">
        <v>496</v>
      </c>
      <c r="G139" s="200">
        <v>262</v>
      </c>
      <c r="H139" s="198">
        <v>736</v>
      </c>
      <c r="I139" s="199">
        <v>579</v>
      </c>
      <c r="J139" s="196">
        <v>116</v>
      </c>
      <c r="K139" s="200">
        <v>224</v>
      </c>
      <c r="L139" s="198">
        <v>228</v>
      </c>
      <c r="M139" s="196">
        <v>484</v>
      </c>
      <c r="N139" s="201">
        <v>672</v>
      </c>
      <c r="O139" s="202">
        <v>744</v>
      </c>
      <c r="P139" s="196">
        <v>323</v>
      </c>
      <c r="Q139" s="200">
        <v>355</v>
      </c>
      <c r="R139" s="198">
        <v>495</v>
      </c>
      <c r="S139" s="199">
        <v>315</v>
      </c>
      <c r="T139" s="196">
        <v>63</v>
      </c>
      <c r="U139" s="200">
        <v>116</v>
      </c>
      <c r="V139" s="198">
        <v>391</v>
      </c>
      <c r="W139" s="199">
        <v>499</v>
      </c>
      <c r="X139" s="196">
        <v>315</v>
      </c>
      <c r="Y139" s="200">
        <v>259</v>
      </c>
      <c r="Z139" s="198">
        <v>508</v>
      </c>
      <c r="AA139" s="196">
        <v>754</v>
      </c>
      <c r="AB139" s="172">
        <f t="shared" si="939"/>
        <v>5224</v>
      </c>
      <c r="AC139" s="173">
        <f t="shared" si="940"/>
        <v>5512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>
        <f>B139/B157</f>
        <v>6.8242811501597445E-2</v>
      </c>
      <c r="BK139" s="130">
        <f t="shared" ref="BK139" si="1077">C139/C157</f>
        <v>8.8786279683377309E-2</v>
      </c>
      <c r="BL139" s="131">
        <f t="shared" ref="BL139" si="1078">D139/D157</f>
        <v>8.7781431823931194E-2</v>
      </c>
      <c r="BM139" s="132">
        <f t="shared" ref="BM139" si="1079">E139/E157</f>
        <v>5.5147876362019121E-2</v>
      </c>
      <c r="BN139" s="129">
        <f t="shared" ref="BN139" si="1080">F139/F157</f>
        <v>7.7803921568627449E-2</v>
      </c>
      <c r="BO139" s="130">
        <f t="shared" ref="BO139" si="1081">G139/G157</f>
        <v>5.1483592061308703E-2</v>
      </c>
      <c r="BP139" s="131">
        <f t="shared" ref="BP139" si="1082">H139/H157</f>
        <v>7.3814060776251134E-2</v>
      </c>
      <c r="BQ139" s="132">
        <f t="shared" ref="BQ139" si="1083">I139/I157</f>
        <v>6.3085639572891691E-2</v>
      </c>
      <c r="BR139" s="129">
        <f t="shared" ref="BR139" si="1084">J139/J157</f>
        <v>5.3654024051803882E-2</v>
      </c>
      <c r="BS139" s="130">
        <f t="shared" ref="BS139" si="1085">K139/K157</f>
        <v>0.13038416763678695</v>
      </c>
      <c r="BT139" s="131">
        <f t="shared" ref="BT139" si="1086">L139/L157</f>
        <v>5.4208273894436519E-2</v>
      </c>
      <c r="BU139" s="129">
        <f t="shared" ref="BU139" si="1087">M139/M157</f>
        <v>0.11900663880009835</v>
      </c>
      <c r="BV139" s="133">
        <f t="shared" ref="BV139" si="1088">N139/N157</f>
        <v>8.0837242872609169E-2</v>
      </c>
      <c r="BW139" s="134">
        <f t="shared" ref="BW139" si="1089">O139/O157</f>
        <v>8.4689812179852025E-2</v>
      </c>
      <c r="BX139" s="129">
        <f t="shared" ref="BX139" si="1090">P139/P157</f>
        <v>6.4227480612447804E-2</v>
      </c>
      <c r="BY139" s="130">
        <f t="shared" ref="BY139" si="1091">Q139/Q157</f>
        <v>7.0999999999999994E-2</v>
      </c>
      <c r="BZ139" s="131">
        <f t="shared" ref="BZ139" si="1092">R139/R157</f>
        <v>8.5877862595419852E-2</v>
      </c>
      <c r="CA139" s="132">
        <f t="shared" ref="CA139" si="1093">S139/S157</f>
        <v>5.3480475382003394E-2</v>
      </c>
      <c r="CB139" s="129">
        <f t="shared" ref="CB139" si="1094">T139/T157</f>
        <v>4.3841336116910233E-2</v>
      </c>
      <c r="CC139" s="130">
        <f t="shared" ref="CC139" si="1095">U139/U157</f>
        <v>9.2430278884462147E-2</v>
      </c>
      <c r="CD139" s="131">
        <f t="shared" ref="CD139" si="1096">V139/V157</f>
        <v>6.7390554981041018E-2</v>
      </c>
      <c r="CE139" s="132">
        <f t="shared" ref="CE139" si="1097">W139/W157</f>
        <v>9.010473094980137E-2</v>
      </c>
      <c r="CF139" s="129">
        <f t="shared" ref="CF139" si="1098">X139/X157</f>
        <v>7.2950440018527102E-2</v>
      </c>
      <c r="CG139" s="130">
        <f t="shared" ref="CG139" si="1099">Y139/Y157</f>
        <v>7.9204892966360851E-2</v>
      </c>
      <c r="CH139" s="131">
        <f t="shared" ref="CH139" si="1100">Z139/Z157</f>
        <v>6.7742365648753161E-2</v>
      </c>
      <c r="CI139" s="129">
        <f t="shared" ref="CI139" si="1101">AA139/AA157</f>
        <v>7.149630191541817E-2</v>
      </c>
      <c r="CJ139" s="135">
        <f t="shared" ref="CJ139" si="1102">AB139/AB157</f>
        <v>7.1902441710022844E-2</v>
      </c>
      <c r="CK139" s="136">
        <f t="shared" ref="CK139" si="1103">AC139/AC157</f>
        <v>7.6118928921602477E-2</v>
      </c>
    </row>
    <row r="140" spans="1:89" ht="15" thickTop="1" thickBot="1" x14ac:dyDescent="0.2">
      <c r="A140" s="137" t="s">
        <v>23</v>
      </c>
      <c r="B140" s="189">
        <v>585</v>
      </c>
      <c r="C140" s="190">
        <v>469</v>
      </c>
      <c r="D140" s="191">
        <v>273</v>
      </c>
      <c r="E140" s="192">
        <v>221</v>
      </c>
      <c r="F140" s="189">
        <v>444</v>
      </c>
      <c r="G140" s="193">
        <v>213</v>
      </c>
      <c r="H140" s="191">
        <v>587</v>
      </c>
      <c r="I140" s="192">
        <v>560</v>
      </c>
      <c r="J140" s="189">
        <v>142</v>
      </c>
      <c r="K140" s="193">
        <v>192</v>
      </c>
      <c r="L140" s="191">
        <v>240</v>
      </c>
      <c r="M140" s="189">
        <v>379</v>
      </c>
      <c r="N140" s="194">
        <v>485</v>
      </c>
      <c r="O140" s="195">
        <v>740</v>
      </c>
      <c r="P140" s="189">
        <v>310</v>
      </c>
      <c r="Q140" s="193">
        <v>335</v>
      </c>
      <c r="R140" s="191">
        <v>482</v>
      </c>
      <c r="S140" s="192">
        <v>388</v>
      </c>
      <c r="T140" s="189">
        <v>116</v>
      </c>
      <c r="U140" s="193">
        <v>99</v>
      </c>
      <c r="V140" s="191">
        <v>353</v>
      </c>
      <c r="W140" s="192">
        <v>451</v>
      </c>
      <c r="X140" s="189">
        <v>242</v>
      </c>
      <c r="Y140" s="193">
        <v>186</v>
      </c>
      <c r="Z140" s="191">
        <v>593</v>
      </c>
      <c r="AA140" s="189">
        <v>646</v>
      </c>
      <c r="AB140" s="172">
        <f t="shared" si="939"/>
        <v>4852</v>
      </c>
      <c r="AC140" s="173">
        <f t="shared" si="940"/>
        <v>4879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7.4760383386581475E-2</v>
      </c>
      <c r="BK140" s="130">
        <f t="shared" ref="BK140" si="1104">C140/C157</f>
        <v>6.1873350923482846E-2</v>
      </c>
      <c r="BL140" s="131">
        <f t="shared" ref="BL140" si="1105">D140/D157</f>
        <v>6.9061472299519353E-2</v>
      </c>
      <c r="BM140" s="132">
        <f t="shared" ref="BM140" si="1106">E140/E157</f>
        <v>4.9143873693573495E-2</v>
      </c>
      <c r="BN140" s="129">
        <f t="shared" ref="BN140" si="1107">F140/F157</f>
        <v>6.9647058823529409E-2</v>
      </c>
      <c r="BO140" s="130">
        <f t="shared" ref="BO140" si="1108">G140/G157</f>
        <v>4.1854981332285324E-2</v>
      </c>
      <c r="BP140" s="131">
        <f t="shared" ref="BP140" si="1109">H140/H157</f>
        <v>5.8870725102798116E-2</v>
      </c>
      <c r="BQ140" s="132">
        <f t="shared" ref="BQ140" si="1110">I140/I157</f>
        <v>6.1015471780344305E-2</v>
      </c>
      <c r="BR140" s="129">
        <f t="shared" ref="BR140" si="1111">J140/J157</f>
        <v>6.5679925994449578E-2</v>
      </c>
      <c r="BS140" s="130">
        <f t="shared" ref="BS140" si="1112">K140/K157</f>
        <v>0.11175785797438882</v>
      </c>
      <c r="BT140" s="131">
        <f t="shared" ref="BT140" si="1113">L140/L157</f>
        <v>5.7061340941512127E-2</v>
      </c>
      <c r="BU140" s="129">
        <f t="shared" ref="BU140" si="1114">M140/M157</f>
        <v>9.3189082862060485E-2</v>
      </c>
      <c r="BV140" s="133">
        <f t="shared" ref="BV140" si="1115">N140/N157</f>
        <v>5.8342355347046793E-2</v>
      </c>
      <c r="BW140" s="134">
        <f t="shared" ref="BW140" si="1116">O140/O157</f>
        <v>8.4234490608992602E-2</v>
      </c>
      <c r="BX140" s="129">
        <f t="shared" ref="BX140" si="1117">P140/P157</f>
        <v>6.1642473652813681E-2</v>
      </c>
      <c r="BY140" s="130">
        <f t="shared" ref="BY140" si="1118">Q140/Q157</f>
        <v>6.7000000000000004E-2</v>
      </c>
      <c r="BZ140" s="131">
        <f t="shared" ref="BZ140" si="1119">R140/R157</f>
        <v>8.362248438584316E-2</v>
      </c>
      <c r="CA140" s="132">
        <f t="shared" ref="CA140" si="1120">S140/S157</f>
        <v>6.5874363327674018E-2</v>
      </c>
      <c r="CB140" s="129">
        <f t="shared" ref="CB140" si="1121">T140/T157</f>
        <v>8.072372999304106E-2</v>
      </c>
      <c r="CC140" s="130">
        <f t="shared" ref="CC140" si="1122">U140/U157</f>
        <v>7.8884462151394427E-2</v>
      </c>
      <c r="CD140" s="131">
        <f t="shared" ref="CD140" si="1123">V140/V157</f>
        <v>6.0841089279558773E-2</v>
      </c>
      <c r="CE140" s="132">
        <f t="shared" ref="CE140" si="1124">W140/W157</f>
        <v>8.1437342000722279E-2</v>
      </c>
      <c r="CF140" s="129">
        <f t="shared" ref="CF140" si="1125">X140/X157</f>
        <v>5.604446503010653E-2</v>
      </c>
      <c r="CG140" s="130">
        <f t="shared" ref="CG140" si="1126">Y140/Y157</f>
        <v>5.6880733944954132E-2</v>
      </c>
      <c r="CH140" s="131">
        <f t="shared" ref="CH140" si="1127">Z140/Z157</f>
        <v>7.9077210294705963E-2</v>
      </c>
      <c r="CI140" s="129">
        <f t="shared" ref="CI140" si="1128">AA140/AA157</f>
        <v>6.125545230419116E-2</v>
      </c>
      <c r="CJ140" s="135">
        <f t="shared" ref="CJ140" si="1129">AB140/AB157</f>
        <v>6.6782283150273902E-2</v>
      </c>
      <c r="CK140" s="136">
        <f t="shared" ref="CK140" si="1130">AC140/AC157</f>
        <v>6.7377404609669539E-2</v>
      </c>
    </row>
    <row r="141" spans="1:89" ht="14" thickTop="1" x14ac:dyDescent="0.15">
      <c r="A141" s="146" t="s">
        <v>24</v>
      </c>
      <c r="B141" s="203">
        <v>475</v>
      </c>
      <c r="C141" s="197">
        <v>411</v>
      </c>
      <c r="D141" s="198">
        <v>252</v>
      </c>
      <c r="E141" s="199">
        <v>283</v>
      </c>
      <c r="F141" s="196">
        <v>445</v>
      </c>
      <c r="G141" s="200">
        <v>218</v>
      </c>
      <c r="H141" s="198">
        <v>592</v>
      </c>
      <c r="I141" s="199">
        <v>586</v>
      </c>
      <c r="J141" s="196">
        <v>132</v>
      </c>
      <c r="K141" s="200">
        <v>148</v>
      </c>
      <c r="L141" s="198">
        <v>223</v>
      </c>
      <c r="M141" s="196">
        <v>323</v>
      </c>
      <c r="N141" s="201">
        <v>489</v>
      </c>
      <c r="O141" s="204">
        <v>588</v>
      </c>
      <c r="P141" s="196">
        <v>269</v>
      </c>
      <c r="Q141" s="200">
        <v>301</v>
      </c>
      <c r="R141" s="198">
        <v>436</v>
      </c>
      <c r="S141" s="199">
        <v>352</v>
      </c>
      <c r="T141" s="196">
        <v>83</v>
      </c>
      <c r="U141" s="200">
        <v>83</v>
      </c>
      <c r="V141" s="198">
        <v>264</v>
      </c>
      <c r="W141" s="205">
        <v>336</v>
      </c>
      <c r="X141" s="196">
        <v>198</v>
      </c>
      <c r="Y141" s="200">
        <v>211</v>
      </c>
      <c r="Z141" s="198">
        <v>551</v>
      </c>
      <c r="AA141" s="196">
        <v>753</v>
      </c>
      <c r="AB141" s="172">
        <f t="shared" si="939"/>
        <v>4409</v>
      </c>
      <c r="AC141" s="173">
        <f t="shared" si="940"/>
        <v>4593</v>
      </c>
      <c r="AE141" s="275" t="str">
        <f>$AE$17</f>
        <v>17:00 - 17:59</v>
      </c>
      <c r="AF141" s="126">
        <f t="shared" ref="AF141:AU142" si="1131">SUMIF($A$9:$A$32,$AE141,B$133:B$156)</f>
        <v>582</v>
      </c>
      <c r="AG141" s="186">
        <f t="shared" si="1131"/>
        <v>532</v>
      </c>
      <c r="AH141" s="127">
        <f t="shared" si="1131"/>
        <v>310</v>
      </c>
      <c r="AI141" s="180">
        <f t="shared" si="1131"/>
        <v>321</v>
      </c>
      <c r="AJ141" s="126">
        <f t="shared" si="1131"/>
        <v>413</v>
      </c>
      <c r="AK141" s="128">
        <f t="shared" si="1131"/>
        <v>441</v>
      </c>
      <c r="AL141" s="127">
        <f t="shared" si="1131"/>
        <v>791</v>
      </c>
      <c r="AM141" s="180">
        <f t="shared" si="1131"/>
        <v>680</v>
      </c>
      <c r="AN141" s="126">
        <f t="shared" si="1131"/>
        <v>214</v>
      </c>
      <c r="AO141" s="128">
        <f t="shared" si="1131"/>
        <v>49</v>
      </c>
      <c r="AP141" s="127">
        <f t="shared" si="1131"/>
        <v>273</v>
      </c>
      <c r="AQ141" s="126">
        <f t="shared" si="1131"/>
        <v>144</v>
      </c>
      <c r="AR141" s="179">
        <f t="shared" si="1131"/>
        <v>568</v>
      </c>
      <c r="AS141" s="181">
        <f t="shared" si="1131"/>
        <v>550</v>
      </c>
      <c r="AT141" s="126">
        <f t="shared" si="1131"/>
        <v>327</v>
      </c>
      <c r="AU141" s="128">
        <f t="shared" si="1131"/>
        <v>333</v>
      </c>
      <c r="AV141" s="127">
        <f t="shared" ref="AP141:BE142" si="1132">SUMIF($A$9:$A$32,$AE141,R$133:R$156)</f>
        <v>313</v>
      </c>
      <c r="AW141" s="180">
        <f t="shared" si="1132"/>
        <v>420</v>
      </c>
      <c r="AX141" s="126">
        <f t="shared" si="1132"/>
        <v>182</v>
      </c>
      <c r="AY141" s="128">
        <f t="shared" si="1132"/>
        <v>31</v>
      </c>
      <c r="AZ141" s="127">
        <f t="shared" si="1132"/>
        <v>435</v>
      </c>
      <c r="BA141" s="180">
        <f t="shared" si="1132"/>
        <v>287</v>
      </c>
      <c r="BB141" s="126">
        <f t="shared" si="1132"/>
        <v>364</v>
      </c>
      <c r="BC141" s="128">
        <f t="shared" si="1132"/>
        <v>205</v>
      </c>
      <c r="BD141" s="184">
        <f t="shared" si="1132"/>
        <v>503</v>
      </c>
      <c r="BE141" s="185">
        <f t="shared" si="1132"/>
        <v>861</v>
      </c>
      <c r="BF141" s="170">
        <f>AF141+AH141+AJ141+AL141+AN141+AP141+AR141+AT141+AV141+AX141+AZ141+BB141+BD141</f>
        <v>5275</v>
      </c>
      <c r="BG141" s="171">
        <f>AG141+AI141+AK141+AM141+AO141+AQ141+AS141+AU141+AW141+AY141+BA141+BC141+BE141</f>
        <v>4854</v>
      </c>
      <c r="BI141" s="146" t="s">
        <v>24</v>
      </c>
      <c r="BJ141" s="129">
        <f>B141/B157</f>
        <v>6.070287539936102E-2</v>
      </c>
      <c r="BK141" s="130">
        <f t="shared" ref="BK141" si="1133">C141/C157</f>
        <v>5.4221635883905016E-2</v>
      </c>
      <c r="BL141" s="131">
        <f t="shared" ref="BL141" si="1134">D141/D157</f>
        <v>6.3749051353402475E-2</v>
      </c>
      <c r="BM141" s="132">
        <f t="shared" ref="BM141" si="1135">E141/E157</f>
        <v>6.2930842784078275E-2</v>
      </c>
      <c r="BN141" s="129">
        <f t="shared" ref="BN141" si="1136">F141/F157</f>
        <v>6.9803921568627456E-2</v>
      </c>
      <c r="BO141" s="130">
        <f t="shared" ref="BO141" si="1137">G141/G157</f>
        <v>4.2837492631165257E-2</v>
      </c>
      <c r="BP141" s="131">
        <f t="shared" ref="BP141" si="1138">H141/H157</f>
        <v>5.9372179320028085E-2</v>
      </c>
      <c r="BQ141" s="132">
        <f t="shared" ref="BQ141" si="1139">I141/I157</f>
        <v>6.3848332970145999E-2</v>
      </c>
      <c r="BR141" s="129">
        <f t="shared" ref="BR141" si="1140">J141/J157</f>
        <v>6.105457909343201E-2</v>
      </c>
      <c r="BS141" s="130">
        <f t="shared" ref="BS141" si="1141">K141/K157</f>
        <v>8.6146682188591381E-2</v>
      </c>
      <c r="BT141" s="131">
        <f t="shared" ref="BT141" si="1142">L141/L157</f>
        <v>5.3019495958155013E-2</v>
      </c>
      <c r="BU141" s="129">
        <f t="shared" ref="BU141" si="1143">M141/M157</f>
        <v>7.9419719695106958E-2</v>
      </c>
      <c r="BV141" s="133">
        <f t="shared" ref="BV141" si="1144">N141/N157</f>
        <v>5.8823529411764705E-2</v>
      </c>
      <c r="BW141" s="134">
        <f t="shared" ref="BW141" si="1145">O141/O157</f>
        <v>6.6932270916334663E-2</v>
      </c>
      <c r="BX141" s="129">
        <f t="shared" ref="BX141" si="1146">P141/P157</f>
        <v>5.3489759395506063E-2</v>
      </c>
      <c r="BY141" s="130">
        <f t="shared" ref="BY141" si="1147">Q141/Q157</f>
        <v>6.0199999999999997E-2</v>
      </c>
      <c r="BZ141" s="131">
        <f t="shared" ref="BZ141" si="1148">R141/R157</f>
        <v>7.564191533657183E-2</v>
      </c>
      <c r="CA141" s="132">
        <f t="shared" ref="CA141" si="1149">S141/S157</f>
        <v>5.9762308998302205E-2</v>
      </c>
      <c r="CB141" s="129">
        <f t="shared" ref="CB141" si="1150">T141/T157</f>
        <v>5.7759220598469031E-2</v>
      </c>
      <c r="CC141" s="130">
        <f t="shared" ref="CC141" si="1151">U141/U157</f>
        <v>6.6135458167330671E-2</v>
      </c>
      <c r="CD141" s="131">
        <f t="shared" ref="CD141" si="1152">V141/V157</f>
        <v>4.5501551189245086E-2</v>
      </c>
      <c r="CE141" s="132">
        <f t="shared" ref="CE141" si="1153">W141/W157</f>
        <v>6.0671722643553631E-2</v>
      </c>
      <c r="CF141" s="129">
        <f t="shared" ref="CF141" si="1154">X141/X157</f>
        <v>4.5854562297359888E-2</v>
      </c>
      <c r="CG141" s="130">
        <f t="shared" ref="CG141" si="1155">Y141/Y157</f>
        <v>6.4525993883792043E-2</v>
      </c>
      <c r="CH141" s="131">
        <f t="shared" ref="CH141" si="1156">Z141/Z157</f>
        <v>7.3476463528470468E-2</v>
      </c>
      <c r="CI141" s="129">
        <f t="shared" ref="CI141" si="1157">AA141/AA157</f>
        <v>7.1401479233832735E-2</v>
      </c>
      <c r="CJ141" s="135">
        <f t="shared" ref="CJ141" si="1158">AB141/AB157</f>
        <v>6.0684890026701903E-2</v>
      </c>
      <c r="CK141" s="136">
        <f t="shared" ref="CK141" si="1159">AC141/AC157</f>
        <v>6.3427837542982618E-2</v>
      </c>
    </row>
    <row r="142" spans="1:89" x14ac:dyDescent="0.15">
      <c r="A142" s="137" t="s">
        <v>25</v>
      </c>
      <c r="B142" s="206">
        <v>504</v>
      </c>
      <c r="C142" s="190">
        <v>364</v>
      </c>
      <c r="D142" s="191">
        <v>274</v>
      </c>
      <c r="E142" s="192">
        <v>250</v>
      </c>
      <c r="F142" s="189">
        <v>300</v>
      </c>
      <c r="G142" s="193">
        <v>234</v>
      </c>
      <c r="H142" s="191">
        <v>508</v>
      </c>
      <c r="I142" s="192">
        <v>526</v>
      </c>
      <c r="J142" s="189">
        <v>118</v>
      </c>
      <c r="K142" s="190">
        <v>84</v>
      </c>
      <c r="L142" s="191">
        <v>255</v>
      </c>
      <c r="M142" s="189">
        <v>268</v>
      </c>
      <c r="N142" s="194">
        <v>507</v>
      </c>
      <c r="O142" s="207">
        <v>481</v>
      </c>
      <c r="P142" s="189">
        <v>309</v>
      </c>
      <c r="Q142" s="190">
        <v>266</v>
      </c>
      <c r="R142" s="191">
        <v>389</v>
      </c>
      <c r="S142" s="192">
        <v>319</v>
      </c>
      <c r="T142" s="198">
        <v>68</v>
      </c>
      <c r="U142" s="189">
        <v>60</v>
      </c>
      <c r="V142" s="191">
        <v>293</v>
      </c>
      <c r="W142" s="208">
        <v>326</v>
      </c>
      <c r="X142" s="189">
        <v>190</v>
      </c>
      <c r="Y142" s="193">
        <v>142</v>
      </c>
      <c r="Z142" s="191">
        <v>466</v>
      </c>
      <c r="AA142" s="189">
        <v>678</v>
      </c>
      <c r="AB142" s="172">
        <f t="shared" si="939"/>
        <v>4181</v>
      </c>
      <c r="AC142" s="173">
        <f t="shared" si="940"/>
        <v>3998</v>
      </c>
      <c r="AE142" s="277" t="str">
        <f>$AE$18</f>
        <v>18:00 - 18:59</v>
      </c>
      <c r="AF142" s="126">
        <f t="shared" si="1131"/>
        <v>577</v>
      </c>
      <c r="AG142" s="190">
        <f t="shared" si="1131"/>
        <v>636</v>
      </c>
      <c r="AH142" s="191">
        <f t="shared" si="1131"/>
        <v>221</v>
      </c>
      <c r="AI142" s="192">
        <f t="shared" si="1131"/>
        <v>260</v>
      </c>
      <c r="AJ142" s="278">
        <f t="shared" si="1131"/>
        <v>409</v>
      </c>
      <c r="AK142" s="193">
        <f t="shared" si="1131"/>
        <v>556</v>
      </c>
      <c r="AL142" s="191">
        <f t="shared" si="1131"/>
        <v>729</v>
      </c>
      <c r="AM142" s="192">
        <f t="shared" si="1131"/>
        <v>702</v>
      </c>
      <c r="AN142" s="278">
        <f t="shared" si="1131"/>
        <v>163</v>
      </c>
      <c r="AO142" s="193">
        <f t="shared" si="1131"/>
        <v>46</v>
      </c>
      <c r="AP142" s="191">
        <f t="shared" si="1132"/>
        <v>327</v>
      </c>
      <c r="AQ142" s="278">
        <f t="shared" si="1132"/>
        <v>191</v>
      </c>
      <c r="AR142" s="194">
        <f t="shared" si="1132"/>
        <v>534</v>
      </c>
      <c r="AS142" s="195">
        <f t="shared" si="1132"/>
        <v>587</v>
      </c>
      <c r="AT142" s="278">
        <f t="shared" si="1132"/>
        <v>393</v>
      </c>
      <c r="AU142" s="193">
        <f t="shared" si="1132"/>
        <v>392</v>
      </c>
      <c r="AV142" s="191">
        <f t="shared" si="1132"/>
        <v>359</v>
      </c>
      <c r="AW142" s="192">
        <f t="shared" si="1132"/>
        <v>482</v>
      </c>
      <c r="AX142" s="278">
        <f t="shared" si="1132"/>
        <v>147</v>
      </c>
      <c r="AY142" s="193">
        <f t="shared" si="1132"/>
        <v>30</v>
      </c>
      <c r="AZ142" s="191">
        <f t="shared" si="1132"/>
        <v>430</v>
      </c>
      <c r="BA142" s="192">
        <f t="shared" si="1132"/>
        <v>291</v>
      </c>
      <c r="BB142" s="278">
        <f t="shared" si="1132"/>
        <v>306</v>
      </c>
      <c r="BC142" s="193">
        <f t="shared" si="1132"/>
        <v>213</v>
      </c>
      <c r="BD142" s="191">
        <f t="shared" si="1132"/>
        <v>400</v>
      </c>
      <c r="BE142" s="278">
        <f t="shared" si="1132"/>
        <v>760</v>
      </c>
      <c r="BF142" s="172">
        <f>SUM(AF142,AH142,AJ142,AL142,AN142,AP142,AR142,AT142,AV142,AX142,AZ142,BB142,BD142)</f>
        <v>4995</v>
      </c>
      <c r="BG142" s="173">
        <f>SUM(AG142,AI142,AK142,AM142,AO142,AQ142,AS142,AU142,AW142,AY142,BA142,BC142,BE142)</f>
        <v>5146</v>
      </c>
      <c r="BI142" s="137" t="s">
        <v>25</v>
      </c>
      <c r="BJ142" s="129">
        <f>B142/B157</f>
        <v>6.4408945686900962E-2</v>
      </c>
      <c r="BK142" s="130">
        <f t="shared" ref="BK142" si="1160">C142/C157</f>
        <v>4.8021108179419528E-2</v>
      </c>
      <c r="BL142" s="131">
        <f t="shared" ref="BL142" si="1161">D142/D157</f>
        <v>6.9314444725524921E-2</v>
      </c>
      <c r="BM142" s="132">
        <f t="shared" ref="BM142" si="1162">E142/E157</f>
        <v>5.5592617300422503E-2</v>
      </c>
      <c r="BN142" s="129">
        <f t="shared" ref="BN142" si="1163">F142/F157</f>
        <v>4.7058823529411764E-2</v>
      </c>
      <c r="BO142" s="130">
        <f t="shared" ref="BO142" si="1164">G142/G157</f>
        <v>4.5981528787581057E-2</v>
      </c>
      <c r="BP142" s="131">
        <f t="shared" ref="BP142" si="1165">H142/H157</f>
        <v>5.0947748470564637E-2</v>
      </c>
      <c r="BQ142" s="132">
        <f t="shared" ref="BQ142" si="1166">I142/I157</f>
        <v>5.7310960993680542E-2</v>
      </c>
      <c r="BR142" s="129">
        <f t="shared" ref="BR142" si="1167">J142/J157</f>
        <v>5.4579093432007397E-2</v>
      </c>
      <c r="BS142" s="130">
        <f t="shared" ref="BS142" si="1168">K142/K157</f>
        <v>4.8894062863795114E-2</v>
      </c>
      <c r="BT142" s="131">
        <f t="shared" ref="BT142" si="1169">L142/L157</f>
        <v>6.062767475035663E-2</v>
      </c>
      <c r="BU142" s="129">
        <f t="shared" ref="BU142" si="1170">M142/M157</f>
        <v>6.5896238013277597E-2</v>
      </c>
      <c r="BV142" s="133">
        <f t="shared" ref="BV142" si="1171">N142/N157</f>
        <v>6.0988812702995311E-2</v>
      </c>
      <c r="BW142" s="134">
        <f t="shared" ref="BW142" si="1172">O142/O157</f>
        <v>5.4752418895845194E-2</v>
      </c>
      <c r="BX142" s="129">
        <f t="shared" ref="BX142" si="1173">P142/P157</f>
        <v>6.1443626963611053E-2</v>
      </c>
      <c r="BY142" s="130">
        <f t="shared" ref="BY142" si="1174">Q142/Q157</f>
        <v>5.3199999999999997E-2</v>
      </c>
      <c r="BZ142" s="131">
        <f t="shared" ref="BZ142" si="1175">R142/R157</f>
        <v>6.7487855655794585E-2</v>
      </c>
      <c r="CA142" s="132">
        <f t="shared" ref="CA142" si="1176">S142/S157</f>
        <v>5.4159592529711378E-2</v>
      </c>
      <c r="CB142" s="129">
        <f t="shared" ref="CB142" si="1177">T142/T157</f>
        <v>4.7320807237299929E-2</v>
      </c>
      <c r="CC142" s="130">
        <f t="shared" ref="CC142" si="1178">U142/U157</f>
        <v>4.7808764940239043E-2</v>
      </c>
      <c r="CD142" s="131">
        <f t="shared" ref="CD142" si="1179">V142/V157</f>
        <v>5.0499827645639435E-2</v>
      </c>
      <c r="CE142" s="132">
        <f t="shared" ref="CE142" si="1180">W142/W157</f>
        <v>5.8866016612495485E-2</v>
      </c>
      <c r="CF142" s="129">
        <f t="shared" ref="CF142" si="1181">X142/X157</f>
        <v>4.4001852709587772E-2</v>
      </c>
      <c r="CG142" s="130">
        <f t="shared" ref="CG142" si="1182">Y142/Y157</f>
        <v>4.3425076452599388E-2</v>
      </c>
      <c r="CH142" s="131">
        <f t="shared" ref="CH142" si="1183">Z142/Z157</f>
        <v>6.2141618882517666E-2</v>
      </c>
      <c r="CI142" s="129">
        <f t="shared" ref="CI142" si="1184">AA142/AA157</f>
        <v>6.4289778114925089E-2</v>
      </c>
      <c r="CJ142" s="135">
        <f t="shared" ref="CJ142" si="1185">AB142/AB157</f>
        <v>5.7546728328791256E-2</v>
      </c>
      <c r="CK142" s="136">
        <f t="shared" ref="CK142" si="1186">AC142/AC157</f>
        <v>5.5211080883266817E-2</v>
      </c>
    </row>
    <row r="143" spans="1:89" ht="14" thickBot="1" x14ac:dyDescent="0.2">
      <c r="A143" s="146" t="s">
        <v>26</v>
      </c>
      <c r="B143" s="203">
        <v>382</v>
      </c>
      <c r="C143" s="197">
        <v>421</v>
      </c>
      <c r="D143" s="198">
        <v>218</v>
      </c>
      <c r="E143" s="199">
        <v>293</v>
      </c>
      <c r="F143" s="196">
        <v>416</v>
      </c>
      <c r="G143" s="200">
        <v>240</v>
      </c>
      <c r="H143" s="198">
        <v>559</v>
      </c>
      <c r="I143" s="199">
        <v>631</v>
      </c>
      <c r="J143" s="196">
        <v>121</v>
      </c>
      <c r="K143" s="197">
        <v>101</v>
      </c>
      <c r="L143" s="198">
        <v>251</v>
      </c>
      <c r="M143" s="196">
        <v>229</v>
      </c>
      <c r="N143" s="201">
        <v>445</v>
      </c>
      <c r="O143" s="204">
        <v>410</v>
      </c>
      <c r="P143" s="196">
        <v>294</v>
      </c>
      <c r="Q143" s="197">
        <v>238</v>
      </c>
      <c r="R143" s="198">
        <v>348</v>
      </c>
      <c r="S143" s="199">
        <v>335</v>
      </c>
      <c r="T143" s="196">
        <v>56</v>
      </c>
      <c r="U143" s="200">
        <v>47</v>
      </c>
      <c r="V143" s="198">
        <v>302</v>
      </c>
      <c r="W143" s="205">
        <v>383</v>
      </c>
      <c r="X143" s="196">
        <v>215</v>
      </c>
      <c r="Y143" s="200">
        <v>153</v>
      </c>
      <c r="Z143" s="198">
        <v>429</v>
      </c>
      <c r="AA143" s="196">
        <v>571</v>
      </c>
      <c r="AB143" s="172">
        <f t="shared" si="939"/>
        <v>4036</v>
      </c>
      <c r="AC143" s="173">
        <f t="shared" si="940"/>
        <v>4052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4.8817891373801915E-2</v>
      </c>
      <c r="BK143" s="130">
        <f t="shared" ref="BK143" si="1187">C143/C157</f>
        <v>5.554089709762533E-2</v>
      </c>
      <c r="BL143" s="131">
        <f t="shared" ref="BL143" si="1188">D143/D157</f>
        <v>5.5147988869213259E-2</v>
      </c>
      <c r="BM143" s="132">
        <f t="shared" ref="BM143" si="1189">E143/E157</f>
        <v>6.515454747609517E-2</v>
      </c>
      <c r="BN143" s="129">
        <f t="shared" ref="BN143" si="1190">F143/F157</f>
        <v>6.5254901960784317E-2</v>
      </c>
      <c r="BO143" s="130">
        <f t="shared" ref="BO143" si="1191">G143/G157</f>
        <v>4.7160542346236983E-2</v>
      </c>
      <c r="BP143" s="131">
        <f t="shared" ref="BP143" si="1192">H143/H157</f>
        <v>5.6062581486310298E-2</v>
      </c>
      <c r="BQ143" s="132">
        <f t="shared" ref="BQ143" si="1193">I143/I157</f>
        <v>6.8751361952495094E-2</v>
      </c>
      <c r="BR143" s="129">
        <f t="shared" ref="BR143" si="1194">J143/J157</f>
        <v>5.5966697502312673E-2</v>
      </c>
      <c r="BS143" s="130">
        <f t="shared" ref="BS143" si="1195">K143/K157</f>
        <v>5.8789289871944123E-2</v>
      </c>
      <c r="BT143" s="131">
        <f t="shared" ref="BT143" si="1196">L143/L157</f>
        <v>5.967665240133143E-2</v>
      </c>
      <c r="BU143" s="129">
        <f t="shared" ref="BU143" si="1197">M143/M157</f>
        <v>5.6306860093434961E-2</v>
      </c>
      <c r="BV143" s="133">
        <f t="shared" ref="BV143" si="1198">N143/N157</f>
        <v>5.3530614699867675E-2</v>
      </c>
      <c r="BW143" s="134">
        <f t="shared" ref="BW143" si="1199">O143/O157</f>
        <v>4.6670461013090497E-2</v>
      </c>
      <c r="BX143" s="129">
        <f t="shared" ref="BX143" si="1200">P143/P157</f>
        <v>5.8460926625571681E-2</v>
      </c>
      <c r="BY143" s="130">
        <f t="shared" ref="BY143" si="1201">Q143/Q157</f>
        <v>4.7600000000000003E-2</v>
      </c>
      <c r="BZ143" s="131">
        <f t="shared" ref="BZ143" si="1202">R143/R157</f>
        <v>6.0374739764052741E-2</v>
      </c>
      <c r="CA143" s="132">
        <f t="shared" ref="CA143" si="1203">S143/S157</f>
        <v>5.6876061120543296E-2</v>
      </c>
      <c r="CB143" s="129">
        <f t="shared" ref="CB143" si="1204">T143/T157</f>
        <v>3.8970076548364652E-2</v>
      </c>
      <c r="CC143" s="130">
        <f t="shared" ref="CC143" si="1205">U143/U157</f>
        <v>3.7450199203187248E-2</v>
      </c>
      <c r="CD143" s="131">
        <f t="shared" ref="CD143" si="1206">V143/V157</f>
        <v>5.2051016890727338E-2</v>
      </c>
      <c r="CE143" s="132">
        <f t="shared" ref="CE143" si="1207">W143/W157</f>
        <v>6.9158540989526909E-2</v>
      </c>
      <c r="CF143" s="129">
        <f t="shared" ref="CF143" si="1208">X143/X157</f>
        <v>4.9791570171375636E-2</v>
      </c>
      <c r="CG143" s="130">
        <f t="shared" ref="CG143" si="1209">Y143/Y157</f>
        <v>4.6788990825688076E-2</v>
      </c>
      <c r="CH143" s="131">
        <f t="shared" ref="CH143" si="1210">Z143/Z157</f>
        <v>5.7207627683691156E-2</v>
      </c>
      <c r="CI143" s="129">
        <f t="shared" ref="CI143" si="1211">AA143/AA157</f>
        <v>5.4143751185283522E-2</v>
      </c>
      <c r="CJ143" s="135">
        <f t="shared" ref="CJ143" si="1212">AB143/AB157</f>
        <v>5.5550967599856858E-2</v>
      </c>
      <c r="CK143" s="136">
        <f t="shared" ref="CK143" si="1213">AC143/AC157</f>
        <v>5.5956803336417497E-2</v>
      </c>
    </row>
    <row r="144" spans="1:89" ht="15" thickTop="1" thickBot="1" x14ac:dyDescent="0.2">
      <c r="A144" s="137" t="s">
        <v>27</v>
      </c>
      <c r="B144" s="206">
        <v>326</v>
      </c>
      <c r="C144" s="190">
        <v>489</v>
      </c>
      <c r="D144" s="191">
        <v>255</v>
      </c>
      <c r="E144" s="192">
        <v>320</v>
      </c>
      <c r="F144" s="189">
        <v>331</v>
      </c>
      <c r="G144" s="193">
        <v>205</v>
      </c>
      <c r="H144" s="191">
        <v>618</v>
      </c>
      <c r="I144" s="192">
        <v>582</v>
      </c>
      <c r="J144" s="189">
        <v>124</v>
      </c>
      <c r="K144" s="190">
        <v>88</v>
      </c>
      <c r="L144" s="191">
        <v>258</v>
      </c>
      <c r="M144" s="189">
        <v>242</v>
      </c>
      <c r="N144" s="194">
        <v>490</v>
      </c>
      <c r="O144" s="207">
        <v>419</v>
      </c>
      <c r="P144" s="189">
        <v>295</v>
      </c>
      <c r="Q144" s="190">
        <v>228</v>
      </c>
      <c r="R144" s="191">
        <v>319</v>
      </c>
      <c r="S144" s="192">
        <v>322</v>
      </c>
      <c r="T144" s="189">
        <v>89</v>
      </c>
      <c r="U144" s="193">
        <v>58</v>
      </c>
      <c r="V144" s="191">
        <v>400</v>
      </c>
      <c r="W144" s="208">
        <v>288</v>
      </c>
      <c r="X144" s="189">
        <v>242</v>
      </c>
      <c r="Y144" s="193">
        <v>123</v>
      </c>
      <c r="Z144" s="191">
        <v>502</v>
      </c>
      <c r="AA144" s="189">
        <v>664</v>
      </c>
      <c r="AB144" s="172">
        <f t="shared" si="939"/>
        <v>4249</v>
      </c>
      <c r="AC144" s="173">
        <f t="shared" si="940"/>
        <v>4028</v>
      </c>
      <c r="AE144" s="269" t="s">
        <v>13</v>
      </c>
      <c r="AF144" s="20">
        <f t="shared" ref="AF144:BG144" si="1214">SUM(AF141:AF143)</f>
        <v>1159</v>
      </c>
      <c r="AG144" s="21">
        <f t="shared" si="1214"/>
        <v>1168</v>
      </c>
      <c r="AH144" s="20">
        <f t="shared" si="1214"/>
        <v>531</v>
      </c>
      <c r="AI144" s="21">
        <f t="shared" si="1214"/>
        <v>581</v>
      </c>
      <c r="AJ144" s="20">
        <f t="shared" si="1214"/>
        <v>822</v>
      </c>
      <c r="AK144" s="21">
        <f t="shared" si="1214"/>
        <v>997</v>
      </c>
      <c r="AL144" s="20">
        <f t="shared" si="1214"/>
        <v>1520</v>
      </c>
      <c r="AM144" s="21">
        <f t="shared" si="1214"/>
        <v>1382</v>
      </c>
      <c r="AN144" s="20">
        <f t="shared" si="1214"/>
        <v>377</v>
      </c>
      <c r="AO144" s="21">
        <f t="shared" si="1214"/>
        <v>95</v>
      </c>
      <c r="AP144" s="20">
        <f t="shared" si="1214"/>
        <v>600</v>
      </c>
      <c r="AQ144" s="21">
        <f t="shared" si="1214"/>
        <v>335</v>
      </c>
      <c r="AR144" s="20">
        <f t="shared" si="1214"/>
        <v>1102</v>
      </c>
      <c r="AS144" s="21">
        <f t="shared" si="1214"/>
        <v>1137</v>
      </c>
      <c r="AT144" s="20">
        <f t="shared" si="1214"/>
        <v>720</v>
      </c>
      <c r="AU144" s="21">
        <f t="shared" si="1214"/>
        <v>725</v>
      </c>
      <c r="AV144" s="20">
        <f t="shared" si="1214"/>
        <v>672</v>
      </c>
      <c r="AW144" s="21">
        <f t="shared" si="1214"/>
        <v>902</v>
      </c>
      <c r="AX144" s="20">
        <f t="shared" si="1214"/>
        <v>329</v>
      </c>
      <c r="AY144" s="21">
        <f t="shared" si="1214"/>
        <v>61</v>
      </c>
      <c r="AZ144" s="20">
        <f t="shared" si="1214"/>
        <v>865</v>
      </c>
      <c r="BA144" s="21">
        <f t="shared" si="1214"/>
        <v>578</v>
      </c>
      <c r="BB144" s="20">
        <f t="shared" si="1214"/>
        <v>670</v>
      </c>
      <c r="BC144" s="21">
        <f t="shared" si="1214"/>
        <v>418</v>
      </c>
      <c r="BD144" s="20">
        <f t="shared" si="1214"/>
        <v>903</v>
      </c>
      <c r="BE144" s="21">
        <f t="shared" si="1214"/>
        <v>1621</v>
      </c>
      <c r="BF144" s="174">
        <f t="shared" si="1214"/>
        <v>10270</v>
      </c>
      <c r="BG144" s="175">
        <f t="shared" si="1214"/>
        <v>10000</v>
      </c>
      <c r="BI144" s="137" t="s">
        <v>27</v>
      </c>
      <c r="BJ144" s="129">
        <f>B144/B157</f>
        <v>4.1661341853035147E-2</v>
      </c>
      <c r="BK144" s="130">
        <f t="shared" ref="BK144" si="1215">C144/C157</f>
        <v>6.4511873350923482E-2</v>
      </c>
      <c r="BL144" s="131">
        <f t="shared" ref="BL144" si="1216">D144/D157</f>
        <v>6.450796863141918E-2</v>
      </c>
      <c r="BM144" s="132">
        <f t="shared" ref="BM144" si="1217">E144/E157</f>
        <v>7.1158550144540811E-2</v>
      </c>
      <c r="BN144" s="129">
        <f t="shared" ref="BN144" si="1218">F144/F157</f>
        <v>5.1921568627450981E-2</v>
      </c>
      <c r="BO144" s="130">
        <f t="shared" ref="BO144" si="1219">G144/G157</f>
        <v>4.0282963254077424E-2</v>
      </c>
      <c r="BP144" s="131">
        <f t="shared" ref="BP144" si="1220">H144/H157</f>
        <v>6.197974124962391E-2</v>
      </c>
      <c r="BQ144" s="132">
        <f t="shared" ref="BQ144" si="1221">I144/I157</f>
        <v>6.3412508171714968E-2</v>
      </c>
      <c r="BR144" s="129">
        <f t="shared" ref="BR144" si="1222">J144/J157</f>
        <v>5.7354301572617949E-2</v>
      </c>
      <c r="BS144" s="130">
        <f t="shared" ref="BS144" si="1223">K144/K157</f>
        <v>5.1222351571594875E-2</v>
      </c>
      <c r="BT144" s="131">
        <f t="shared" ref="BT144" si="1224">L144/L157</f>
        <v>6.1340941512125532E-2</v>
      </c>
      <c r="BU144" s="129">
        <f t="shared" ref="BU144" si="1225">M144/M157</f>
        <v>5.9503319400049173E-2</v>
      </c>
      <c r="BV144" s="133">
        <f t="shared" ref="BV144" si="1226">N144/N157</f>
        <v>5.8943822927944187E-2</v>
      </c>
      <c r="BW144" s="134">
        <f t="shared" ref="BW144" si="1227">O144/O157</f>
        <v>4.7694934547524187E-2</v>
      </c>
      <c r="BX144" s="129">
        <f t="shared" ref="BX144" si="1228">P144/P157</f>
        <v>5.8659773314774309E-2</v>
      </c>
      <c r="BY144" s="130">
        <f t="shared" ref="BY144" si="1229">Q144/Q157</f>
        <v>4.5600000000000002E-2</v>
      </c>
      <c r="BZ144" s="131">
        <f t="shared" ref="BZ144" si="1230">R144/R157</f>
        <v>5.5343511450381681E-2</v>
      </c>
      <c r="CA144" s="132">
        <f t="shared" ref="CA144" si="1231">S144/S157</f>
        <v>5.4668930390492358E-2</v>
      </c>
      <c r="CB144" s="129">
        <f t="shared" ref="CB144" si="1232">T144/T157</f>
        <v>6.1934585942936674E-2</v>
      </c>
      <c r="CC144" s="130">
        <f t="shared" ref="CC144" si="1233">U144/U157</f>
        <v>4.6215139442231074E-2</v>
      </c>
      <c r="CD144" s="131">
        <f t="shared" ref="CD144" si="1234">V144/V157</f>
        <v>6.894174422612892E-2</v>
      </c>
      <c r="CE144" s="132">
        <f t="shared" ref="CE144" si="1235">W144/W157</f>
        <v>5.200433369447454E-2</v>
      </c>
      <c r="CF144" s="129">
        <f t="shared" ref="CF144" si="1236">X144/X157</f>
        <v>5.604446503010653E-2</v>
      </c>
      <c r="CG144" s="130">
        <f t="shared" ref="CG144" si="1237">Y144/Y157</f>
        <v>3.7614678899082571E-2</v>
      </c>
      <c r="CH144" s="131">
        <f t="shared" ref="CH144" si="1238">Z144/Z157</f>
        <v>6.6942258967862378E-2</v>
      </c>
      <c r="CI144" s="129">
        <f t="shared" ref="CI144" si="1239">AA144/AA157</f>
        <v>6.2962260572728995E-2</v>
      </c>
      <c r="CJ144" s="135">
        <f t="shared" ref="CJ144" si="1240">AB144/AB157</f>
        <v>5.8482671291326012E-2</v>
      </c>
      <c r="CK144" s="136">
        <f t="shared" ref="CK144" si="1241">AC144/AC157</f>
        <v>5.5625371135017192E-2</v>
      </c>
    </row>
    <row r="145" spans="1:89" ht="14" thickTop="1" x14ac:dyDescent="0.15">
      <c r="A145" s="146" t="s">
        <v>28</v>
      </c>
      <c r="B145" s="203">
        <v>386</v>
      </c>
      <c r="C145" s="197">
        <v>514</v>
      </c>
      <c r="D145" s="198">
        <v>230</v>
      </c>
      <c r="E145" s="199">
        <v>361</v>
      </c>
      <c r="F145" s="196">
        <v>397</v>
      </c>
      <c r="G145" s="200">
        <v>289</v>
      </c>
      <c r="H145" s="198">
        <v>558</v>
      </c>
      <c r="I145" s="199">
        <v>611</v>
      </c>
      <c r="J145" s="196">
        <v>165</v>
      </c>
      <c r="K145" s="197">
        <v>66</v>
      </c>
      <c r="L145" s="198">
        <v>355</v>
      </c>
      <c r="M145" s="196">
        <v>205</v>
      </c>
      <c r="N145" s="201">
        <v>439</v>
      </c>
      <c r="O145" s="204">
        <v>437</v>
      </c>
      <c r="P145" s="196">
        <v>302</v>
      </c>
      <c r="Q145" s="197">
        <v>236</v>
      </c>
      <c r="R145" s="198">
        <v>324</v>
      </c>
      <c r="S145" s="199">
        <v>430</v>
      </c>
      <c r="T145" s="196">
        <v>114</v>
      </c>
      <c r="U145" s="200">
        <v>52</v>
      </c>
      <c r="V145" s="198">
        <v>371</v>
      </c>
      <c r="W145" s="205">
        <v>353</v>
      </c>
      <c r="X145" s="196">
        <v>243</v>
      </c>
      <c r="Y145" s="200">
        <v>135</v>
      </c>
      <c r="Z145" s="198">
        <v>458</v>
      </c>
      <c r="AA145" s="196">
        <v>634</v>
      </c>
      <c r="AB145" s="172">
        <f t="shared" si="939"/>
        <v>4342</v>
      </c>
      <c r="AC145" s="173">
        <f t="shared" si="940"/>
        <v>4323</v>
      </c>
      <c r="BI145" s="146" t="s">
        <v>28</v>
      </c>
      <c r="BJ145" s="129">
        <f>B145/B157</f>
        <v>4.9329073482428112E-2</v>
      </c>
      <c r="BK145" s="130">
        <f t="shared" ref="BK145" si="1242">C145/C157</f>
        <v>6.7810026385224279E-2</v>
      </c>
      <c r="BL145" s="131">
        <f t="shared" ref="BL145" si="1243">D145/D157</f>
        <v>5.8183657981280043E-2</v>
      </c>
      <c r="BM145" s="132">
        <f t="shared" ref="BM145" si="1244">E145/E157</f>
        <v>8.0275739381810096E-2</v>
      </c>
      <c r="BN145" s="129">
        <f t="shared" ref="BN145" si="1245">F145/F157</f>
        <v>6.2274509803921567E-2</v>
      </c>
      <c r="BO145" s="130">
        <f t="shared" ref="BO145" si="1246">G145/G157</f>
        <v>5.6789153075260362E-2</v>
      </c>
      <c r="BP145" s="131">
        <f t="shared" ref="BP145" si="1247">H145/H157</f>
        <v>5.5962290642864308E-2</v>
      </c>
      <c r="BQ145" s="132">
        <f t="shared" ref="BQ145" si="1248">I145/I157</f>
        <v>6.6572237960339939E-2</v>
      </c>
      <c r="BR145" s="129">
        <f t="shared" ref="BR145" si="1249">J145/J157</f>
        <v>7.6318223866790005E-2</v>
      </c>
      <c r="BS145" s="130">
        <f t="shared" ref="BS145" si="1250">K145/K157</f>
        <v>3.8416763678696161E-2</v>
      </c>
      <c r="BT145" s="131">
        <f t="shared" ref="BT145" si="1251">L145/L157</f>
        <v>8.4403233475986689E-2</v>
      </c>
      <c r="BU145" s="129">
        <f t="shared" ref="BU145" si="1252">M145/M157</f>
        <v>5.0405704450454877E-2</v>
      </c>
      <c r="BV145" s="133">
        <f t="shared" ref="BV145" si="1253">N145/N157</f>
        <v>5.2808853602790806E-2</v>
      </c>
      <c r="BW145" s="134">
        <f t="shared" ref="BW145" si="1254">O145/O157</f>
        <v>4.9743881616391573E-2</v>
      </c>
      <c r="BX145" s="129">
        <f t="shared" ref="BX145" si="1255">P145/P157</f>
        <v>6.0051700139192685E-2</v>
      </c>
      <c r="BY145" s="130">
        <f t="shared" ref="BY145" si="1256">Q145/Q157</f>
        <v>4.7199999999999999E-2</v>
      </c>
      <c r="BZ145" s="131">
        <f t="shared" ref="BZ145" si="1257">R145/R157</f>
        <v>5.6210964607911175E-2</v>
      </c>
      <c r="CA145" s="132">
        <f t="shared" ref="CA145" si="1258">S145/S157</f>
        <v>7.3005093378607805E-2</v>
      </c>
      <c r="CB145" s="129">
        <f t="shared" ref="CB145" si="1259">T145/T157</f>
        <v>7.9331941544885182E-2</v>
      </c>
      <c r="CC145" s="130">
        <f t="shared" ref="CC145" si="1260">U145/U157</f>
        <v>4.1434262948207172E-2</v>
      </c>
      <c r="CD145" s="131">
        <f t="shared" ref="CD145" si="1261">V145/V157</f>
        <v>6.3943467769734572E-2</v>
      </c>
      <c r="CE145" s="132">
        <f t="shared" ref="CE145" si="1262">W145/W157</f>
        <v>6.374142289635247E-2</v>
      </c>
      <c r="CF145" s="129">
        <f t="shared" ref="CF145" si="1263">X145/X157</f>
        <v>5.6276053728578045E-2</v>
      </c>
      <c r="CG145" s="130">
        <f t="shared" ref="CG145" si="1264">Y145/Y157</f>
        <v>4.1284403669724773E-2</v>
      </c>
      <c r="CH145" s="131">
        <f t="shared" ref="CH145" si="1265">Z145/Z157</f>
        <v>6.1074809974663288E-2</v>
      </c>
      <c r="CI145" s="129">
        <f t="shared" ref="CI145" si="1266">AA145/AA157</f>
        <v>6.0117580125165937E-2</v>
      </c>
      <c r="CJ145" s="135">
        <f t="shared" ref="CJ145" si="1267">AB145/AB157</f>
        <v>5.9762710931263251E-2</v>
      </c>
      <c r="CK145" s="136">
        <f t="shared" ref="CK145" si="1268">AC145/AC157</f>
        <v>5.9699225277229227E-2</v>
      </c>
    </row>
    <row r="146" spans="1:89" x14ac:dyDescent="0.15">
      <c r="A146" s="137" t="s">
        <v>29</v>
      </c>
      <c r="B146" s="206">
        <v>450</v>
      </c>
      <c r="C146" s="190">
        <v>653</v>
      </c>
      <c r="D146" s="191">
        <v>298</v>
      </c>
      <c r="E146" s="192">
        <v>331</v>
      </c>
      <c r="F146" s="189">
        <v>489</v>
      </c>
      <c r="G146" s="193">
        <v>344</v>
      </c>
      <c r="H146" s="191">
        <v>669</v>
      </c>
      <c r="I146" s="192">
        <v>665</v>
      </c>
      <c r="J146" s="189">
        <v>228</v>
      </c>
      <c r="K146" s="190">
        <v>58</v>
      </c>
      <c r="L146" s="191">
        <v>357</v>
      </c>
      <c r="M146" s="189">
        <v>187</v>
      </c>
      <c r="N146" s="194">
        <v>380</v>
      </c>
      <c r="O146" s="207">
        <v>493</v>
      </c>
      <c r="P146" s="189">
        <v>312</v>
      </c>
      <c r="Q146" s="190">
        <v>241</v>
      </c>
      <c r="R146" s="191">
        <v>302</v>
      </c>
      <c r="S146" s="192">
        <v>423</v>
      </c>
      <c r="T146" s="189">
        <v>155</v>
      </c>
      <c r="U146" s="193">
        <v>37</v>
      </c>
      <c r="V146" s="191">
        <v>422</v>
      </c>
      <c r="W146" s="208">
        <v>380</v>
      </c>
      <c r="X146" s="189">
        <v>341</v>
      </c>
      <c r="Y146" s="193">
        <v>149</v>
      </c>
      <c r="Z146" s="191">
        <v>377</v>
      </c>
      <c r="AA146" s="189">
        <v>647</v>
      </c>
      <c r="AB146" s="172">
        <f t="shared" si="939"/>
        <v>4780</v>
      </c>
      <c r="AC146" s="173">
        <f t="shared" si="940"/>
        <v>4608</v>
      </c>
      <c r="BI146" s="137" t="s">
        <v>29</v>
      </c>
      <c r="BJ146" s="129">
        <f>B146/B157</f>
        <v>5.7507987220447282E-2</v>
      </c>
      <c r="BK146" s="130">
        <f t="shared" ref="BK146" si="1269">C146/C157</f>
        <v>8.614775725593668E-2</v>
      </c>
      <c r="BL146" s="131">
        <f t="shared" ref="BL146" si="1270">D146/D157</f>
        <v>7.5385782949658489E-2</v>
      </c>
      <c r="BM146" s="132">
        <f t="shared" ref="BM146" si="1271">E146/E157</f>
        <v>7.3604625305759397E-2</v>
      </c>
      <c r="BN146" s="129">
        <f t="shared" ref="BN146" si="1272">F146/F157</f>
        <v>7.6705882352941179E-2</v>
      </c>
      <c r="BO146" s="130">
        <f t="shared" ref="BO146" si="1273">G146/G157</f>
        <v>6.7596777362939675E-2</v>
      </c>
      <c r="BP146" s="131">
        <f t="shared" ref="BP146" si="1274">H146/H157</f>
        <v>6.7094574265369578E-2</v>
      </c>
      <c r="BQ146" s="132">
        <f t="shared" ref="BQ146" si="1275">I146/I157</f>
        <v>7.2455872739158864E-2</v>
      </c>
      <c r="BR146" s="129">
        <f t="shared" ref="BR146" si="1276">J146/J157</f>
        <v>0.10545790934320073</v>
      </c>
      <c r="BS146" s="130">
        <f t="shared" ref="BS146" si="1277">K146/K157</f>
        <v>3.3760186263096625E-2</v>
      </c>
      <c r="BT146" s="131">
        <f t="shared" ref="BT146" si="1278">L146/L157</f>
        <v>8.4878744650499285E-2</v>
      </c>
      <c r="BU146" s="129">
        <f t="shared" ref="BU146" si="1279">M146/M157</f>
        <v>4.597983771821982E-2</v>
      </c>
      <c r="BV146" s="133">
        <f t="shared" ref="BV146" si="1280">N146/N157</f>
        <v>4.5711536148201615E-2</v>
      </c>
      <c r="BW146" s="134">
        <f t="shared" ref="BW146" si="1281">O146/O157</f>
        <v>5.6118383608423451E-2</v>
      </c>
      <c r="BX146" s="129">
        <f t="shared" ref="BX146" si="1282">P146/P157</f>
        <v>6.204016703121893E-2</v>
      </c>
      <c r="BY146" s="130">
        <f t="shared" ref="BY146" si="1283">Q146/Q157</f>
        <v>4.82E-2</v>
      </c>
      <c r="BZ146" s="131">
        <f t="shared" ref="BZ146" si="1284">R146/R157</f>
        <v>5.2394170714781405E-2</v>
      </c>
      <c r="CA146" s="132">
        <f t="shared" ref="CA146" si="1285">S146/S157</f>
        <v>7.181663837011884E-2</v>
      </c>
      <c r="CB146" s="129">
        <f t="shared" ref="CB146" si="1286">T146/T157</f>
        <v>0.10786360473208072</v>
      </c>
      <c r="CC146" s="130">
        <f t="shared" ref="CC146" si="1287">U146/U157</f>
        <v>2.9482071713147411E-2</v>
      </c>
      <c r="CD146" s="131">
        <f t="shared" ref="CD146" si="1288">V146/V157</f>
        <v>7.2733540158566007E-2</v>
      </c>
      <c r="CE146" s="132">
        <f t="shared" ref="CE146" si="1289">W146/W157</f>
        <v>6.8616829180209463E-2</v>
      </c>
      <c r="CF146" s="129">
        <f t="shared" ref="CF146" si="1290">X146/X157</f>
        <v>7.8971746178786481E-2</v>
      </c>
      <c r="CG146" s="130">
        <f t="shared" ref="CG146" si="1291">Y146/Y157</f>
        <v>4.5565749235474004E-2</v>
      </c>
      <c r="CH146" s="131">
        <f t="shared" ref="CH146" si="1292">Z146/Z157</f>
        <v>5.0273369782637682E-2</v>
      </c>
      <c r="CI146" s="129">
        <f t="shared" ref="CI146" si="1293">AA146/AA157</f>
        <v>6.1350274985776596E-2</v>
      </c>
      <c r="CJ146" s="135">
        <f t="shared" ref="CJ146" si="1294">AB146/AB157</f>
        <v>6.5791284719354748E-2</v>
      </c>
      <c r="CK146" s="136">
        <f t="shared" ref="CK146" si="1295">AC146/AC157</f>
        <v>6.3634982668857795E-2</v>
      </c>
    </row>
    <row r="147" spans="1:89" x14ac:dyDescent="0.15">
      <c r="A147" s="146" t="s">
        <v>30</v>
      </c>
      <c r="B147" s="203">
        <v>582</v>
      </c>
      <c r="C147" s="197">
        <v>532</v>
      </c>
      <c r="D147" s="198">
        <v>310</v>
      </c>
      <c r="E147" s="199">
        <v>321</v>
      </c>
      <c r="F147" s="196">
        <v>413</v>
      </c>
      <c r="G147" s="200">
        <v>441</v>
      </c>
      <c r="H147" s="198">
        <v>791</v>
      </c>
      <c r="I147" s="199">
        <v>680</v>
      </c>
      <c r="J147" s="196">
        <v>214</v>
      </c>
      <c r="K147" s="197">
        <v>49</v>
      </c>
      <c r="L147" s="198">
        <v>273</v>
      </c>
      <c r="M147" s="196">
        <v>144</v>
      </c>
      <c r="N147" s="201">
        <v>568</v>
      </c>
      <c r="O147" s="204">
        <v>550</v>
      </c>
      <c r="P147" s="196">
        <v>327</v>
      </c>
      <c r="Q147" s="197">
        <v>333</v>
      </c>
      <c r="R147" s="198">
        <v>313</v>
      </c>
      <c r="S147" s="199">
        <v>420</v>
      </c>
      <c r="T147" s="196">
        <v>182</v>
      </c>
      <c r="U147" s="200">
        <v>31</v>
      </c>
      <c r="V147" s="198">
        <v>435</v>
      </c>
      <c r="W147" s="205">
        <v>287</v>
      </c>
      <c r="X147" s="196">
        <v>364</v>
      </c>
      <c r="Y147" s="200">
        <v>205</v>
      </c>
      <c r="Z147" s="198">
        <v>503</v>
      </c>
      <c r="AA147" s="196">
        <v>861</v>
      </c>
      <c r="AB147" s="172">
        <f t="shared" si="939"/>
        <v>5275</v>
      </c>
      <c r="AC147" s="173">
        <f t="shared" si="940"/>
        <v>4854</v>
      </c>
      <c r="BI147" s="146" t="s">
        <v>30</v>
      </c>
      <c r="BJ147" s="129">
        <f>B147/B157</f>
        <v>7.4376996805111825E-2</v>
      </c>
      <c r="BK147" s="130">
        <f t="shared" ref="BK147" si="1296">C147/C157</f>
        <v>7.0184696569920837E-2</v>
      </c>
      <c r="BL147" s="131">
        <f t="shared" ref="BL147" si="1297">D147/D157</f>
        <v>7.8421452061725266E-2</v>
      </c>
      <c r="BM147" s="132">
        <f t="shared" ref="BM147" si="1298">E147/E157</f>
        <v>7.1380920613742502E-2</v>
      </c>
      <c r="BN147" s="129">
        <f t="shared" ref="BN147" si="1299">F147/F157</f>
        <v>6.4784313725490192E-2</v>
      </c>
      <c r="BO147" s="130">
        <f t="shared" ref="BO147" si="1300">G147/G157</f>
        <v>8.6657496561210454E-2</v>
      </c>
      <c r="BP147" s="131">
        <f t="shared" ref="BP147" si="1301">H147/H157</f>
        <v>7.933005716578076E-2</v>
      </c>
      <c r="BQ147" s="132">
        <f t="shared" ref="BQ147" si="1302">I147/I157</f>
        <v>7.4090215733275219E-2</v>
      </c>
      <c r="BR147" s="129">
        <f t="shared" ref="BR147" si="1303">J147/J157</f>
        <v>9.8982423681776135E-2</v>
      </c>
      <c r="BS147" s="130">
        <f t="shared" ref="BS147" si="1304">K147/K157</f>
        <v>2.8521536670547149E-2</v>
      </c>
      <c r="BT147" s="131">
        <f t="shared" ref="BT147" si="1305">L147/L157</f>
        <v>6.4907275320970043E-2</v>
      </c>
      <c r="BU147" s="129">
        <f t="shared" ref="BU147" si="1306">M147/M157</f>
        <v>3.5406933857880504E-2</v>
      </c>
      <c r="BV147" s="133">
        <f t="shared" ref="BV147" si="1307">N147/N157</f>
        <v>6.8326717189943459E-2</v>
      </c>
      <c r="BW147" s="134">
        <f t="shared" ref="BW147" si="1308">O147/O157</f>
        <v>6.2606715993170178E-2</v>
      </c>
      <c r="BX147" s="129">
        <f t="shared" ref="BX147" si="1309">P147/P157</f>
        <v>6.5022867369258303E-2</v>
      </c>
      <c r="BY147" s="130">
        <f t="shared" ref="BY147" si="1310">Q147/Q157</f>
        <v>6.6600000000000006E-2</v>
      </c>
      <c r="BZ147" s="131">
        <f t="shared" ref="BZ147" si="1311">R147/R157</f>
        <v>5.4302567661346286E-2</v>
      </c>
      <c r="CA147" s="132">
        <f t="shared" ref="CA147" si="1312">S147/S157</f>
        <v>7.1307300509337868E-2</v>
      </c>
      <c r="CB147" s="129">
        <f t="shared" ref="CB147" si="1313">T147/T157</f>
        <v>0.1266527487821851</v>
      </c>
      <c r="CC147" s="130">
        <f t="shared" ref="CC147" si="1314">U147/U157</f>
        <v>2.4701195219123506E-2</v>
      </c>
      <c r="CD147" s="131">
        <f t="shared" ref="CD147" si="1315">V147/V157</f>
        <v>7.4974146845915204E-2</v>
      </c>
      <c r="CE147" s="132">
        <f t="shared" ref="CE147" si="1316">W147/W157</f>
        <v>5.1823763091368727E-2</v>
      </c>
      <c r="CF147" s="129">
        <f t="shared" ref="CF147" si="1317">X147/X157</f>
        <v>8.429828624363131E-2</v>
      </c>
      <c r="CG147" s="130">
        <f t="shared" ref="CG147" si="1318">Y147/Y157</f>
        <v>6.2691131498470942E-2</v>
      </c>
      <c r="CH147" s="131">
        <f t="shared" ref="CH147" si="1319">Z147/Z157</f>
        <v>6.7075610081344175E-2</v>
      </c>
      <c r="CI147" s="129">
        <f t="shared" ref="CI147" si="1320">AA147/AA157</f>
        <v>8.1642328845059745E-2</v>
      </c>
      <c r="CJ147" s="135">
        <f t="shared" ref="CJ147" si="1321">AB147/AB157</f>
        <v>7.2604398931923914E-2</v>
      </c>
      <c r="CK147" s="136">
        <f t="shared" ref="CK147" si="1322">AC147/AC157</f>
        <v>6.7032162733210887E-2</v>
      </c>
    </row>
    <row r="148" spans="1:89" x14ac:dyDescent="0.15">
      <c r="A148" s="137" t="s">
        <v>31</v>
      </c>
      <c r="B148" s="206">
        <v>577</v>
      </c>
      <c r="C148" s="190">
        <v>636</v>
      </c>
      <c r="D148" s="191">
        <v>221</v>
      </c>
      <c r="E148" s="192">
        <v>260</v>
      </c>
      <c r="F148" s="189">
        <v>409</v>
      </c>
      <c r="G148" s="193">
        <v>556</v>
      </c>
      <c r="H148" s="191">
        <v>729</v>
      </c>
      <c r="I148" s="192">
        <v>702</v>
      </c>
      <c r="J148" s="189">
        <v>163</v>
      </c>
      <c r="K148" s="190">
        <v>46</v>
      </c>
      <c r="L148" s="191">
        <v>327</v>
      </c>
      <c r="M148" s="189">
        <v>191</v>
      </c>
      <c r="N148" s="194">
        <v>534</v>
      </c>
      <c r="O148" s="207">
        <v>587</v>
      </c>
      <c r="P148" s="189">
        <v>393</v>
      </c>
      <c r="Q148" s="190">
        <v>392</v>
      </c>
      <c r="R148" s="191">
        <v>359</v>
      </c>
      <c r="S148" s="192">
        <v>482</v>
      </c>
      <c r="T148" s="189">
        <v>147</v>
      </c>
      <c r="U148" s="193">
        <v>30</v>
      </c>
      <c r="V148" s="191">
        <v>430</v>
      </c>
      <c r="W148" s="208">
        <v>291</v>
      </c>
      <c r="X148" s="189">
        <v>306</v>
      </c>
      <c r="Y148" s="193">
        <v>213</v>
      </c>
      <c r="Z148" s="191">
        <v>400</v>
      </c>
      <c r="AA148" s="189">
        <v>760</v>
      </c>
      <c r="AB148" s="172">
        <f t="shared" si="939"/>
        <v>4995</v>
      </c>
      <c r="AC148" s="173">
        <f t="shared" si="940"/>
        <v>5146</v>
      </c>
      <c r="BI148" s="137" t="s">
        <v>31</v>
      </c>
      <c r="BJ148" s="129">
        <f>B148/B157</f>
        <v>7.373801916932908E-2</v>
      </c>
      <c r="BK148" s="130">
        <f t="shared" ref="BK148" si="1323">C148/C157</f>
        <v>8.3905013192612135E-2</v>
      </c>
      <c r="BL148" s="131">
        <f t="shared" ref="BL148" si="1324">D148/D157</f>
        <v>5.590690614722995E-2</v>
      </c>
      <c r="BM148" s="132">
        <f t="shared" ref="BM148" si="1325">E148/E157</f>
        <v>5.7816321992439405E-2</v>
      </c>
      <c r="BN148" s="129">
        <f t="shared" ref="BN148" si="1326">F148/F157</f>
        <v>6.4156862745098034E-2</v>
      </c>
      <c r="BO148" s="130">
        <f t="shared" ref="BO148" si="1327">G148/G157</f>
        <v>0.10925525643544901</v>
      </c>
      <c r="BP148" s="131">
        <f t="shared" ref="BP148" si="1328">H148/H157</f>
        <v>7.3112024872129172E-2</v>
      </c>
      <c r="BQ148" s="132">
        <f t="shared" ref="BQ148" si="1329">I148/I157</f>
        <v>7.6487252124645896E-2</v>
      </c>
      <c r="BR148" s="129">
        <f t="shared" ref="BR148" si="1330">J148/J157</f>
        <v>7.5393154486586497E-2</v>
      </c>
      <c r="BS148" s="130">
        <f t="shared" ref="BS148" si="1331">K148/K157</f>
        <v>2.6775320139697321E-2</v>
      </c>
      <c r="BT148" s="131">
        <f t="shared" ref="BT148" si="1332">L148/L157</f>
        <v>7.7746077032810265E-2</v>
      </c>
      <c r="BU148" s="129">
        <f t="shared" ref="BU148" si="1333">M148/M157</f>
        <v>4.6963363658716499E-2</v>
      </c>
      <c r="BV148" s="133">
        <f t="shared" ref="BV148" si="1334">N148/N157</f>
        <v>6.423673763984121E-2</v>
      </c>
      <c r="BW148" s="134">
        <f t="shared" ref="BW148" si="1335">O148/O157</f>
        <v>6.6818440523619807E-2</v>
      </c>
      <c r="BX148" s="129">
        <f t="shared" ref="BX148" si="1336">P148/P157</f>
        <v>7.8146748856631532E-2</v>
      </c>
      <c r="BY148" s="130">
        <f t="shared" ref="BY148" si="1337">Q148/Q157</f>
        <v>7.8399999999999997E-2</v>
      </c>
      <c r="BZ148" s="131">
        <f t="shared" ref="BZ148" si="1338">R148/R157</f>
        <v>6.228313671061763E-2</v>
      </c>
      <c r="CA148" s="132">
        <f t="shared" ref="CA148" si="1339">S148/S157</f>
        <v>8.1833616298811543E-2</v>
      </c>
      <c r="CB148" s="129">
        <f t="shared" ref="CB148" si="1340">T148/T157</f>
        <v>0.1022964509394572</v>
      </c>
      <c r="CC148" s="130">
        <f t="shared" ref="CC148" si="1341">U148/U157</f>
        <v>2.3904382470119521E-2</v>
      </c>
      <c r="CD148" s="131">
        <f t="shared" ref="CD148" si="1342">V148/V157</f>
        <v>7.4112375043088596E-2</v>
      </c>
      <c r="CE148" s="132">
        <f t="shared" ref="CE148" si="1343">W148/W157</f>
        <v>5.254604550379198E-2</v>
      </c>
      <c r="CF148" s="129">
        <f t="shared" ref="CF148" si="1344">X148/X157</f>
        <v>7.0866141732283464E-2</v>
      </c>
      <c r="CG148" s="130">
        <f t="shared" ref="CG148" si="1345">Y148/Y157</f>
        <v>6.5137614678899086E-2</v>
      </c>
      <c r="CH148" s="131">
        <f t="shared" ref="CH148" si="1346">Z148/Z157</f>
        <v>5.3340445392719031E-2</v>
      </c>
      <c r="CI148" s="129">
        <f t="shared" ref="CI148" si="1347">AA148/AA157</f>
        <v>7.2065238004930782E-2</v>
      </c>
      <c r="CJ148" s="135">
        <f t="shared" ref="CJ148" si="1348">AB148/AB157</f>
        <v>6.8750516145016108E-2</v>
      </c>
      <c r="CK148" s="136">
        <f t="shared" ref="CK148" si="1349">AC148/AC157</f>
        <v>7.1064587850247884E-2</v>
      </c>
    </row>
    <row r="149" spans="1:89" x14ac:dyDescent="0.15">
      <c r="A149" s="146" t="s">
        <v>32</v>
      </c>
      <c r="B149" s="203">
        <v>547</v>
      </c>
      <c r="C149" s="197">
        <v>618</v>
      </c>
      <c r="D149" s="198">
        <v>164</v>
      </c>
      <c r="E149" s="199">
        <v>391</v>
      </c>
      <c r="F149" s="196">
        <v>280</v>
      </c>
      <c r="G149" s="200">
        <v>635</v>
      </c>
      <c r="H149" s="198">
        <v>664</v>
      </c>
      <c r="I149" s="199">
        <v>735</v>
      </c>
      <c r="J149" s="196">
        <v>162</v>
      </c>
      <c r="K149" s="197">
        <v>55</v>
      </c>
      <c r="L149" s="198">
        <v>346</v>
      </c>
      <c r="M149" s="196">
        <v>148</v>
      </c>
      <c r="N149" s="201">
        <v>703</v>
      </c>
      <c r="O149" s="204">
        <v>567</v>
      </c>
      <c r="P149" s="196">
        <v>325</v>
      </c>
      <c r="Q149" s="197">
        <v>387</v>
      </c>
      <c r="R149" s="198">
        <v>234</v>
      </c>
      <c r="S149" s="199">
        <v>506</v>
      </c>
      <c r="T149" s="196">
        <v>93</v>
      </c>
      <c r="U149" s="200">
        <v>39</v>
      </c>
      <c r="V149" s="198">
        <v>532</v>
      </c>
      <c r="W149" s="205">
        <v>277</v>
      </c>
      <c r="X149" s="196">
        <v>284</v>
      </c>
      <c r="Y149" s="200">
        <v>230</v>
      </c>
      <c r="Z149" s="198">
        <v>272</v>
      </c>
      <c r="AA149" s="196">
        <v>748</v>
      </c>
      <c r="AB149" s="172">
        <f t="shared" si="939"/>
        <v>4606</v>
      </c>
      <c r="AC149" s="173">
        <f t="shared" si="940"/>
        <v>5336</v>
      </c>
      <c r="BI149" s="146" t="s">
        <v>32</v>
      </c>
      <c r="BJ149" s="129">
        <f>B149/B157</f>
        <v>6.9904153354632584E-2</v>
      </c>
      <c r="BK149" s="130">
        <f t="shared" ref="BK149" si="1350">C149/C157</f>
        <v>8.1530343007915562E-2</v>
      </c>
      <c r="BL149" s="131">
        <f t="shared" ref="BL149" si="1351">D149/D157</f>
        <v>4.1487477864912727E-2</v>
      </c>
      <c r="BM149" s="132">
        <f t="shared" ref="BM149" si="1352">E149/E157</f>
        <v>8.6946853457860795E-2</v>
      </c>
      <c r="BN149" s="129">
        <f t="shared" ref="BN149" si="1353">F149/F157</f>
        <v>4.3921568627450981E-2</v>
      </c>
      <c r="BO149" s="130">
        <f t="shared" ref="BO149" si="1354">G149/G157</f>
        <v>0.12477893495775201</v>
      </c>
      <c r="BP149" s="131">
        <f t="shared" ref="BP149" si="1355">H149/H157</f>
        <v>6.6593120048139609E-2</v>
      </c>
      <c r="BQ149" s="132">
        <f t="shared" ref="BQ149" si="1356">I149/I157</f>
        <v>8.0082806711701898E-2</v>
      </c>
      <c r="BR149" s="129">
        <f t="shared" ref="BR149" si="1357">J149/J157</f>
        <v>7.4930619796484743E-2</v>
      </c>
      <c r="BS149" s="130">
        <f t="shared" ref="BS149" si="1358">K149/K157</f>
        <v>3.2013969732246801E-2</v>
      </c>
      <c r="BT149" s="131">
        <f t="shared" ref="BT149" si="1359">L149/L157</f>
        <v>8.2263433190679983E-2</v>
      </c>
      <c r="BU149" s="129">
        <f t="shared" ref="BU149" si="1360">M149/M157</f>
        <v>3.6390459798377184E-2</v>
      </c>
      <c r="BV149" s="133">
        <f t="shared" ref="BV149" si="1361">N149/N157</f>
        <v>8.4566341874172987E-2</v>
      </c>
      <c r="BW149" s="134">
        <f t="shared" ref="BW149" si="1362">O149/O157</f>
        <v>6.4541832669322716E-2</v>
      </c>
      <c r="BX149" s="129">
        <f t="shared" ref="BX149" si="1363">P149/P157</f>
        <v>6.4625173990853046E-2</v>
      </c>
      <c r="BY149" s="130">
        <f t="shared" ref="BY149" si="1364">Q149/Q157</f>
        <v>7.7399999999999997E-2</v>
      </c>
      <c r="BZ149" s="131">
        <f t="shared" ref="BZ149" si="1365">R149/R157</f>
        <v>4.059680777238029E-2</v>
      </c>
      <c r="CA149" s="132">
        <f t="shared" ref="CA149" si="1366">S149/S157</f>
        <v>8.5908319185059423E-2</v>
      </c>
      <c r="CB149" s="129">
        <f t="shared" ref="CB149" si="1367">T149/T157</f>
        <v>6.471816283924843E-2</v>
      </c>
      <c r="CC149" s="130">
        <f t="shared" ref="CC149" si="1368">U149/U157</f>
        <v>3.1075697211155377E-2</v>
      </c>
      <c r="CD149" s="131">
        <f t="shared" ref="CD149" si="1369">V149/V157</f>
        <v>9.1692519820751467E-2</v>
      </c>
      <c r="CE149" s="132">
        <f t="shared" ref="CE149" si="1370">W149/W157</f>
        <v>5.0018057060310581E-2</v>
      </c>
      <c r="CF149" s="129">
        <f t="shared" ref="CF149" si="1371">X149/X157</f>
        <v>6.5771190365910143E-2</v>
      </c>
      <c r="CG149" s="130">
        <f t="shared" ref="CG149" si="1372">Y149/Y157</f>
        <v>7.0336391437308868E-2</v>
      </c>
      <c r="CH149" s="131">
        <f t="shared" ref="CH149" si="1373">Z149/Z157</f>
        <v>3.6271502867048937E-2</v>
      </c>
      <c r="CI149" s="129">
        <f t="shared" ref="CI149" si="1374">AA149/AA157</f>
        <v>7.0927365825905558E-2</v>
      </c>
      <c r="CJ149" s="135">
        <f t="shared" ref="CJ149" si="1375">AB149/AB157</f>
        <v>6.3396371844633467E-2</v>
      </c>
      <c r="CK149" s="136">
        <f t="shared" ref="CK149" si="1376">AC149/AC157</f>
        <v>7.3688426111333596E-2</v>
      </c>
    </row>
    <row r="150" spans="1:89" x14ac:dyDescent="0.15">
      <c r="A150" s="137" t="s">
        <v>33</v>
      </c>
      <c r="B150" s="206">
        <v>266</v>
      </c>
      <c r="C150" s="190">
        <v>480</v>
      </c>
      <c r="D150" s="191">
        <v>68</v>
      </c>
      <c r="E150" s="192">
        <v>342</v>
      </c>
      <c r="F150" s="189">
        <v>171</v>
      </c>
      <c r="G150" s="193">
        <v>551</v>
      </c>
      <c r="H150" s="191">
        <v>443</v>
      </c>
      <c r="I150" s="192">
        <v>683</v>
      </c>
      <c r="J150" s="189">
        <v>77</v>
      </c>
      <c r="K150" s="190">
        <v>57</v>
      </c>
      <c r="L150" s="191">
        <v>284</v>
      </c>
      <c r="M150" s="189">
        <v>152</v>
      </c>
      <c r="N150" s="194">
        <v>406</v>
      </c>
      <c r="O150" s="207">
        <v>477</v>
      </c>
      <c r="P150" s="189">
        <v>127</v>
      </c>
      <c r="Q150" s="190">
        <v>311</v>
      </c>
      <c r="R150" s="191">
        <v>182</v>
      </c>
      <c r="S150" s="192">
        <v>404</v>
      </c>
      <c r="T150" s="189">
        <v>44</v>
      </c>
      <c r="U150" s="193">
        <v>40</v>
      </c>
      <c r="V150" s="191">
        <v>404</v>
      </c>
      <c r="W150" s="208">
        <v>176</v>
      </c>
      <c r="X150" s="189">
        <v>162</v>
      </c>
      <c r="Y150" s="193">
        <v>147</v>
      </c>
      <c r="Z150" s="191">
        <v>192</v>
      </c>
      <c r="AA150" s="189">
        <v>539</v>
      </c>
      <c r="AB150" s="172">
        <f t="shared" si="939"/>
        <v>2826</v>
      </c>
      <c r="AC150" s="173">
        <f t="shared" si="940"/>
        <v>4359</v>
      </c>
      <c r="BI150" s="137" t="s">
        <v>33</v>
      </c>
      <c r="BJ150" s="129">
        <f>B150/B157</f>
        <v>3.3993610223642175E-2</v>
      </c>
      <c r="BK150" s="130">
        <f t="shared" ref="BK150" si="1377">C150/C157</f>
        <v>6.3324538258575203E-2</v>
      </c>
      <c r="BL150" s="131">
        <f t="shared" ref="BL150" si="1378">D150/D157</f>
        <v>1.7202124968378446E-2</v>
      </c>
      <c r="BM150" s="132">
        <f t="shared" ref="BM150" si="1379">E150/E157</f>
        <v>7.6050700466977983E-2</v>
      </c>
      <c r="BN150" s="129">
        <f t="shared" ref="BN150" si="1380">F150/F157</f>
        <v>2.6823529411764704E-2</v>
      </c>
      <c r="BO150" s="130">
        <f t="shared" ref="BO150" si="1381">G150/G157</f>
        <v>0.10827274513656907</v>
      </c>
      <c r="BP150" s="131">
        <f t="shared" ref="BP150" si="1382">H150/H157</f>
        <v>4.4428843646575067E-2</v>
      </c>
      <c r="BQ150" s="132">
        <f t="shared" ref="BQ150" si="1383">I150/I157</f>
        <v>7.4417084332098496E-2</v>
      </c>
      <c r="BR150" s="129">
        <f t="shared" ref="BR150" si="1384">J150/J157</f>
        <v>3.5615171137835334E-2</v>
      </c>
      <c r="BS150" s="130">
        <f t="shared" ref="BS150" si="1385">K150/K157</f>
        <v>3.3178114086146682E-2</v>
      </c>
      <c r="BT150" s="131">
        <f t="shared" ref="BT150" si="1386">L150/L157</f>
        <v>6.7522586780789345E-2</v>
      </c>
      <c r="BU150" s="129">
        <f t="shared" ref="BU150" si="1387">M150/M157</f>
        <v>3.7373985738873863E-2</v>
      </c>
      <c r="BV150" s="133">
        <f t="shared" ref="BV150" si="1388">N150/N157</f>
        <v>4.8839167568868039E-2</v>
      </c>
      <c r="BW150" s="134">
        <f t="shared" ref="BW150" si="1389">O150/O157</f>
        <v>5.429709732498577E-2</v>
      </c>
      <c r="BX150" s="129">
        <f t="shared" ref="BX150" si="1390">P150/P157</f>
        <v>2.5253529528733346E-2</v>
      </c>
      <c r="BY150" s="130">
        <f t="shared" ref="BY150" si="1391">Q150/Q157</f>
        <v>6.2199999999999998E-2</v>
      </c>
      <c r="BZ150" s="131">
        <f t="shared" ref="BZ150" si="1392">R150/R157</f>
        <v>3.1575294934073558E-2</v>
      </c>
      <c r="CA150" s="132">
        <f t="shared" ref="CA150" si="1393">S150/S157</f>
        <v>6.8590831918505943E-2</v>
      </c>
      <c r="CB150" s="129">
        <f t="shared" ref="CB150" si="1394">T150/T157</f>
        <v>3.0619345859429367E-2</v>
      </c>
      <c r="CC150" s="130">
        <f t="shared" ref="CC150" si="1395">U150/U157</f>
        <v>3.1872509960159362E-2</v>
      </c>
      <c r="CD150" s="131">
        <f t="shared" ref="CD150" si="1396">V150/V157</f>
        <v>6.9631161668390215E-2</v>
      </c>
      <c r="CE150" s="132">
        <f t="shared" ref="CE150" si="1397">W150/W157</f>
        <v>3.1780426146623332E-2</v>
      </c>
      <c r="CF150" s="129">
        <f t="shared" ref="CF150" si="1398">X150/X157</f>
        <v>3.7517369152385363E-2</v>
      </c>
      <c r="CG150" s="130">
        <f t="shared" ref="CG150" si="1399">Y150/Y157</f>
        <v>4.4954128440366975E-2</v>
      </c>
      <c r="CH150" s="131">
        <f t="shared" ref="CH150" si="1400">Z150/Z157</f>
        <v>2.5603413788505135E-2</v>
      </c>
      <c r="CI150" s="129">
        <f t="shared" ref="CI150" si="1401">AA150/AA157</f>
        <v>5.1109425374549593E-2</v>
      </c>
      <c r="CJ150" s="135">
        <f t="shared" ref="CJ150" si="1402">AB150/AB157</f>
        <v>3.8896688413576679E-2</v>
      </c>
      <c r="CK150" s="136">
        <f t="shared" ref="CK150" si="1403">AC150/AC157</f>
        <v>6.0196373579329679E-2</v>
      </c>
    </row>
    <row r="151" spans="1:89" x14ac:dyDescent="0.15">
      <c r="A151" s="146" t="s">
        <v>34</v>
      </c>
      <c r="B151" s="203">
        <v>16</v>
      </c>
      <c r="C151" s="197">
        <v>186</v>
      </c>
      <c r="D151" s="198">
        <v>15</v>
      </c>
      <c r="E151" s="199">
        <v>129</v>
      </c>
      <c r="F151" s="196">
        <v>20</v>
      </c>
      <c r="G151" s="200">
        <v>164</v>
      </c>
      <c r="H151" s="198">
        <v>94</v>
      </c>
      <c r="I151" s="199">
        <v>199</v>
      </c>
      <c r="J151" s="196">
        <v>15</v>
      </c>
      <c r="K151" s="197">
        <v>22</v>
      </c>
      <c r="L151" s="198">
        <v>95</v>
      </c>
      <c r="M151" s="196">
        <v>45</v>
      </c>
      <c r="N151" s="201">
        <v>94</v>
      </c>
      <c r="O151" s="204">
        <v>143</v>
      </c>
      <c r="P151" s="196">
        <v>65</v>
      </c>
      <c r="Q151" s="197">
        <v>85</v>
      </c>
      <c r="R151" s="198">
        <v>55</v>
      </c>
      <c r="S151" s="199">
        <v>126</v>
      </c>
      <c r="T151" s="196">
        <v>25</v>
      </c>
      <c r="U151" s="200">
        <v>22</v>
      </c>
      <c r="V151" s="198">
        <v>98</v>
      </c>
      <c r="W151" s="205">
        <v>45</v>
      </c>
      <c r="X151" s="196">
        <v>50</v>
      </c>
      <c r="Y151" s="200">
        <v>90</v>
      </c>
      <c r="Z151" s="198">
        <v>136</v>
      </c>
      <c r="AA151" s="196">
        <v>239</v>
      </c>
      <c r="AB151" s="172">
        <f t="shared" si="939"/>
        <v>778</v>
      </c>
      <c r="AC151" s="173">
        <f t="shared" si="940"/>
        <v>1495</v>
      </c>
      <c r="BI151" s="146" t="s">
        <v>34</v>
      </c>
      <c r="BJ151" s="129">
        <f>B151/B157</f>
        <v>2.0447284345047924E-3</v>
      </c>
      <c r="BK151" s="130">
        <f t="shared" ref="BK151" si="1404">C151/C157</f>
        <v>2.453825857519789E-2</v>
      </c>
      <c r="BL151" s="131">
        <f t="shared" ref="BL151" si="1405">D151/D157</f>
        <v>3.7945863900834811E-3</v>
      </c>
      <c r="BM151" s="132">
        <f t="shared" ref="BM151" si="1406">E151/E157</f>
        <v>2.8685790527018012E-2</v>
      </c>
      <c r="BN151" s="129">
        <f t="shared" ref="BN151" si="1407">F151/F157</f>
        <v>3.1372549019607842E-3</v>
      </c>
      <c r="BO151" s="130">
        <f t="shared" ref="BO151" si="1408">G151/G157</f>
        <v>3.2226370603261938E-2</v>
      </c>
      <c r="BP151" s="131">
        <f t="shared" ref="BP151" si="1409">H151/H157</f>
        <v>9.4273392839233777E-3</v>
      </c>
      <c r="BQ151" s="132">
        <f t="shared" ref="BQ151" si="1410">I151/I157</f>
        <v>2.1682283721943779E-2</v>
      </c>
      <c r="BR151" s="129">
        <f t="shared" ref="BR151" si="1411">J151/J157</f>
        <v>6.938020351526364E-3</v>
      </c>
      <c r="BS151" s="130">
        <f t="shared" ref="BS151" si="1412">K151/K157</f>
        <v>1.2805587892898719E-2</v>
      </c>
      <c r="BT151" s="131">
        <f t="shared" ref="BT151" si="1413">L151/L157</f>
        <v>2.2586780789348549E-2</v>
      </c>
      <c r="BU151" s="129">
        <f t="shared" ref="BU151" si="1414">M151/M157</f>
        <v>1.1064666830587657E-2</v>
      </c>
      <c r="BV151" s="133">
        <f t="shared" ref="BV151" si="1415">N151/N157</f>
        <v>1.1307590520870926E-2</v>
      </c>
      <c r="BW151" s="134">
        <f t="shared" ref="BW151" si="1416">O151/O157</f>
        <v>1.6277746158224245E-2</v>
      </c>
      <c r="BX151" s="129">
        <f t="shared" ref="BX151" si="1417">P151/P157</f>
        <v>1.292503479817061E-2</v>
      </c>
      <c r="BY151" s="130">
        <f t="shared" ref="BY151" si="1418">Q151/Q157</f>
        <v>1.7000000000000001E-2</v>
      </c>
      <c r="BZ151" s="131">
        <f t="shared" ref="BZ151" si="1419">R151/R157</f>
        <v>9.5419847328244278E-3</v>
      </c>
      <c r="CA151" s="132">
        <f t="shared" ref="CA151" si="1420">S151/S157</f>
        <v>2.1392190152801357E-2</v>
      </c>
      <c r="CB151" s="129">
        <f t="shared" ref="CB151" si="1421">T151/T157</f>
        <v>1.7397355601948505E-2</v>
      </c>
      <c r="CC151" s="130">
        <f t="shared" ref="CC151" si="1422">U151/U157</f>
        <v>1.752988047808765E-2</v>
      </c>
      <c r="CD151" s="131">
        <f t="shared" ref="CD151" si="1423">V151/V157</f>
        <v>1.6890727335401586E-2</v>
      </c>
      <c r="CE151" s="132">
        <f t="shared" ref="CE151" si="1424">W151/W157</f>
        <v>8.1256771397616463E-3</v>
      </c>
      <c r="CF151" s="129">
        <f t="shared" ref="CF151" si="1425">X151/X157</f>
        <v>1.1579434923575729E-2</v>
      </c>
      <c r="CG151" s="130">
        <f t="shared" ref="CG151" si="1426">Y151/Y157</f>
        <v>2.7522935779816515E-2</v>
      </c>
      <c r="CH151" s="131">
        <f t="shared" ref="CH151" si="1427">Z151/Z157</f>
        <v>1.8135751433524468E-2</v>
      </c>
      <c r="CI151" s="129">
        <f t="shared" ref="CI151" si="1428">AA151/AA157</f>
        <v>2.266262089891902E-2</v>
      </c>
      <c r="CJ151" s="135">
        <f t="shared" ref="CJ151" si="1429">AB151/AB157</f>
        <v>1.0708288600765271E-2</v>
      </c>
      <c r="CK151" s="136">
        <f t="shared" ref="CK151" si="1430">AC151/AC157</f>
        <v>2.0645464212227085E-2</v>
      </c>
    </row>
    <row r="152" spans="1:89" x14ac:dyDescent="0.15">
      <c r="A152" s="137" t="s">
        <v>35</v>
      </c>
      <c r="B152" s="206">
        <v>0</v>
      </c>
      <c r="C152" s="190">
        <v>43</v>
      </c>
      <c r="D152" s="191">
        <v>1</v>
      </c>
      <c r="E152" s="192">
        <v>33</v>
      </c>
      <c r="F152" s="189">
        <v>0</v>
      </c>
      <c r="G152" s="193">
        <v>30</v>
      </c>
      <c r="H152" s="191">
        <v>7</v>
      </c>
      <c r="I152" s="192">
        <v>44</v>
      </c>
      <c r="J152" s="189">
        <v>3</v>
      </c>
      <c r="K152" s="190">
        <v>4</v>
      </c>
      <c r="L152" s="191">
        <v>15</v>
      </c>
      <c r="M152" s="189">
        <v>3</v>
      </c>
      <c r="N152" s="194">
        <v>10</v>
      </c>
      <c r="O152" s="207">
        <v>11</v>
      </c>
      <c r="P152" s="189">
        <v>6</v>
      </c>
      <c r="Q152" s="190">
        <v>13</v>
      </c>
      <c r="R152" s="191">
        <v>7</v>
      </c>
      <c r="S152" s="192">
        <v>13</v>
      </c>
      <c r="T152" s="189">
        <v>6</v>
      </c>
      <c r="U152" s="193">
        <v>3</v>
      </c>
      <c r="V152" s="191">
        <v>4</v>
      </c>
      <c r="W152" s="208">
        <v>12</v>
      </c>
      <c r="X152" s="189">
        <v>10</v>
      </c>
      <c r="Y152" s="193">
        <v>15</v>
      </c>
      <c r="Z152" s="191">
        <v>20</v>
      </c>
      <c r="AA152" s="189">
        <v>24</v>
      </c>
      <c r="AB152" s="172">
        <f t="shared" si="939"/>
        <v>89</v>
      </c>
      <c r="AC152" s="173">
        <f t="shared" si="940"/>
        <v>248</v>
      </c>
      <c r="BI152" s="137" t="s">
        <v>35</v>
      </c>
      <c r="BJ152" s="129">
        <f>B152/B157</f>
        <v>0</v>
      </c>
      <c r="BK152" s="130">
        <f t="shared" ref="BK152" si="1431">C152/C157</f>
        <v>5.6728232189973615E-3</v>
      </c>
      <c r="BL152" s="131">
        <f t="shared" ref="BL152" si="1432">D152/D157</f>
        <v>2.5297242600556537E-4</v>
      </c>
      <c r="BM152" s="132">
        <f t="shared" ref="BM152" si="1433">E152/E157</f>
        <v>7.3382254836557703E-3</v>
      </c>
      <c r="BN152" s="129">
        <f t="shared" ref="BN152" si="1434">F152/F157</f>
        <v>0</v>
      </c>
      <c r="BO152" s="130">
        <f t="shared" ref="BO152" si="1435">G152/G157</f>
        <v>5.8950677932796229E-3</v>
      </c>
      <c r="BP152" s="131">
        <f t="shared" ref="BP152" si="1436">H152/H157</f>
        <v>7.0203590412195368E-4</v>
      </c>
      <c r="BQ152" s="132">
        <f t="shared" ref="BQ152" si="1437">I152/I157</f>
        <v>4.7940727827413378E-3</v>
      </c>
      <c r="BR152" s="129">
        <f t="shared" ref="BR152" si="1438">J152/J157</f>
        <v>1.3876040703052729E-3</v>
      </c>
      <c r="BS152" s="130">
        <f t="shared" ref="BS152" si="1439">K152/K157</f>
        <v>2.3282887077997671E-3</v>
      </c>
      <c r="BT152" s="131">
        <f t="shared" ref="BT152" si="1440">L152/L157</f>
        <v>3.566333808844508E-3</v>
      </c>
      <c r="BU152" s="129">
        <f t="shared" ref="BU152" si="1441">M152/M157</f>
        <v>7.376444553725104E-4</v>
      </c>
      <c r="BV152" s="133">
        <f t="shared" ref="BV152" si="1442">N152/N157</f>
        <v>1.2029351617947792E-3</v>
      </c>
      <c r="BW152" s="134">
        <f t="shared" ref="BW152" si="1443">O152/O157</f>
        <v>1.2521343198634036E-3</v>
      </c>
      <c r="BX152" s="129">
        <f t="shared" ref="BX152" si="1444">P152/P157</f>
        <v>1.1930801352157488E-3</v>
      </c>
      <c r="BY152" s="130">
        <f t="shared" ref="BY152" si="1445">Q152/Q157</f>
        <v>2.5999999999999999E-3</v>
      </c>
      <c r="BZ152" s="131">
        <f t="shared" ref="BZ152" si="1446">R152/R157</f>
        <v>1.2144344205412907E-3</v>
      </c>
      <c r="CA152" s="132">
        <f t="shared" ref="CA152" si="1447">S152/S157</f>
        <v>2.2071307300509336E-3</v>
      </c>
      <c r="CB152" s="129">
        <f t="shared" ref="CB152" si="1448">T152/T157</f>
        <v>4.1753653444676405E-3</v>
      </c>
      <c r="CC152" s="130">
        <f t="shared" ref="CC152" si="1449">U152/U157</f>
        <v>2.3904382470119521E-3</v>
      </c>
      <c r="CD152" s="131">
        <f t="shared" ref="CD152" si="1450">V152/V157</f>
        <v>6.8941744226128923E-4</v>
      </c>
      <c r="CE152" s="132">
        <f t="shared" ref="CE152" si="1451">W152/W157</f>
        <v>2.1668472372697724E-3</v>
      </c>
      <c r="CF152" s="129">
        <f t="shared" ref="CF152" si="1452">X152/X157</f>
        <v>2.3158869847151459E-3</v>
      </c>
      <c r="CG152" s="130">
        <f t="shared" ref="CG152" si="1453">Y152/Y157</f>
        <v>4.5871559633027525E-3</v>
      </c>
      <c r="CH152" s="131">
        <f t="shared" ref="CH152" si="1454">Z152/Z157</f>
        <v>2.6670222696359514E-3</v>
      </c>
      <c r="CI152" s="129">
        <f t="shared" ref="CI152" si="1455">AA152/AA157</f>
        <v>2.2757443580504457E-3</v>
      </c>
      <c r="CJ152" s="135">
        <f t="shared" ref="CJ152" si="1456">AB152/AB157</f>
        <v>1.2249841715528396E-3</v>
      </c>
      <c r="CK152" s="136">
        <f t="shared" ref="CK152" si="1457">AC152/AC157</f>
        <v>3.4247994144697776E-3</v>
      </c>
    </row>
    <row r="153" spans="1:89" x14ac:dyDescent="0.15">
      <c r="A153" s="146" t="s">
        <v>36</v>
      </c>
      <c r="B153" s="203">
        <v>0</v>
      </c>
      <c r="C153" s="197">
        <v>1</v>
      </c>
      <c r="D153" s="198">
        <v>0</v>
      </c>
      <c r="E153" s="199">
        <v>0</v>
      </c>
      <c r="F153" s="196">
        <v>0</v>
      </c>
      <c r="G153" s="200">
        <v>2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0</v>
      </c>
      <c r="AC153" s="173">
        <f t="shared" si="940"/>
        <v>3</v>
      </c>
      <c r="BI153" s="146" t="s">
        <v>36</v>
      </c>
      <c r="BJ153" s="129">
        <f>B153/B157</f>
        <v>0</v>
      </c>
      <c r="BK153" s="130">
        <f t="shared" ref="BK153" si="1458">C153/C157</f>
        <v>1.3192612137203166E-4</v>
      </c>
      <c r="BL153" s="131">
        <f t="shared" ref="BL153" si="1459">D153/D157</f>
        <v>0</v>
      </c>
      <c r="BM153" s="132">
        <f t="shared" ref="BM153" si="1460">E153/E157</f>
        <v>0</v>
      </c>
      <c r="BN153" s="129">
        <f t="shared" ref="BN153" si="1461">F153/F157</f>
        <v>0</v>
      </c>
      <c r="BO153" s="130">
        <f t="shared" ref="BO153" si="1462">G153/G157</f>
        <v>3.9300451955197487E-4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0</v>
      </c>
      <c r="CK153" s="136">
        <f t="shared" ref="CK153" si="1484">AC153/AC157</f>
        <v>4.1429025175037632E-5</v>
      </c>
    </row>
    <row r="154" spans="1:89" x14ac:dyDescent="0.15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15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4" thickBot="1" x14ac:dyDescent="0.2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5" thickTop="1" thickBot="1" x14ac:dyDescent="0.2">
      <c r="A157" s="269" t="s">
        <v>13</v>
      </c>
      <c r="B157" s="20">
        <f t="shared" ref="B157" si="1566">SUM(B134:B156)</f>
        <v>7825</v>
      </c>
      <c r="C157" s="21">
        <f t="shared" ref="C157" si="1567">SUM(C134:C156)</f>
        <v>7580</v>
      </c>
      <c r="D157" s="20">
        <f t="shared" ref="D157" si="1568">SUM(D134:D156)</f>
        <v>3953</v>
      </c>
      <c r="E157" s="21">
        <f t="shared" ref="E157" si="1569">SUM(E134:E156)</f>
        <v>4497</v>
      </c>
      <c r="F157" s="20">
        <f t="shared" ref="F157" si="1570">SUM(F134:F156)</f>
        <v>6375</v>
      </c>
      <c r="G157" s="21">
        <f t="shared" ref="G157" si="1571">SUM(G134:G156)</f>
        <v>5089</v>
      </c>
      <c r="H157" s="20">
        <f t="shared" ref="H157" si="1572">SUM(H134:H156)</f>
        <v>9971</v>
      </c>
      <c r="I157" s="21">
        <f t="shared" ref="I157" si="1573">SUM(I134:I156)</f>
        <v>9178</v>
      </c>
      <c r="J157" s="20">
        <f t="shared" ref="J157" si="1574">SUM(J134:J156)</f>
        <v>2162</v>
      </c>
      <c r="K157" s="21">
        <f t="shared" ref="K157" si="1575">SUM(K134:K156)</f>
        <v>1718</v>
      </c>
      <c r="L157" s="20">
        <f t="shared" ref="L157" si="1576">SUM(L134:L156)</f>
        <v>4206</v>
      </c>
      <c r="M157" s="21">
        <f t="shared" ref="M157" si="1577">SUM(M134:M156)</f>
        <v>4067</v>
      </c>
      <c r="N157" s="20">
        <f t="shared" ref="N157" si="1578">SUM(N134:N156)</f>
        <v>8313</v>
      </c>
      <c r="O157" s="21">
        <f t="shared" ref="O157" si="1579">SUM(O134:O156)</f>
        <v>8785</v>
      </c>
      <c r="P157" s="20">
        <f t="shared" ref="P157" si="1580">SUM(P134:P156)</f>
        <v>5029</v>
      </c>
      <c r="Q157" s="21">
        <f t="shared" ref="Q157" si="1581">SUM(Q134:Q156)</f>
        <v>5000</v>
      </c>
      <c r="R157" s="20">
        <f t="shared" ref="R157" si="1582">SUM(R134:R156)</f>
        <v>5764</v>
      </c>
      <c r="S157" s="21">
        <f t="shared" ref="S157" si="1583">SUM(S134:S156)</f>
        <v>5890</v>
      </c>
      <c r="T157" s="20">
        <f t="shared" ref="T157" si="1584">SUM(T134:T156)</f>
        <v>1437</v>
      </c>
      <c r="U157" s="21">
        <f t="shared" ref="U157" si="1585">SUM(U134:U156)</f>
        <v>1255</v>
      </c>
      <c r="V157" s="20">
        <f t="shared" ref="V157" si="1586">SUM(V134:V156)</f>
        <v>5802</v>
      </c>
      <c r="W157" s="21">
        <f t="shared" ref="W157" si="1587">SUM(W134:W156)</f>
        <v>5538</v>
      </c>
      <c r="X157" s="20">
        <f t="shared" ref="X157" si="1588">SUM(X134:X156)</f>
        <v>4318</v>
      </c>
      <c r="Y157" s="21">
        <f t="shared" ref="Y157" si="1589">SUM(Y134:Y156)</f>
        <v>3270</v>
      </c>
      <c r="Z157" s="20">
        <f t="shared" ref="Z157" si="1590">SUM(Z134:Z156)</f>
        <v>7499</v>
      </c>
      <c r="AA157" s="21">
        <f t="shared" ref="AA157" si="1591">SUM(AA134:AA156)</f>
        <v>10546</v>
      </c>
      <c r="AB157" s="174">
        <f t="shared" ref="AB157:AC157" si="1592">SUM(AB133:AB156)</f>
        <v>72654</v>
      </c>
      <c r="AC157" s="175">
        <f t="shared" si="1592"/>
        <v>72413</v>
      </c>
      <c r="BI157" s="269" t="s">
        <v>13</v>
      </c>
      <c r="BJ157" s="155">
        <f>SUM(BJ133:BJ156)</f>
        <v>1</v>
      </c>
      <c r="BK157" s="156">
        <f t="shared" ref="BK157:CK157" si="1593">SUM(BK133:BK156)</f>
        <v>0.99999999999999989</v>
      </c>
      <c r="BL157" s="155">
        <f t="shared" si="1593"/>
        <v>0.99999999999999978</v>
      </c>
      <c r="BM157" s="156">
        <f t="shared" si="1593"/>
        <v>0.99999999999999989</v>
      </c>
      <c r="BN157" s="155">
        <f t="shared" si="1593"/>
        <v>1</v>
      </c>
      <c r="BO157" s="156">
        <f t="shared" si="1593"/>
        <v>1</v>
      </c>
      <c r="BP157" s="155">
        <f t="shared" si="1593"/>
        <v>1</v>
      </c>
      <c r="BQ157" s="156">
        <f t="shared" si="1593"/>
        <v>1</v>
      </c>
      <c r="BR157" s="155">
        <f t="shared" si="1593"/>
        <v>0.99999999999999989</v>
      </c>
      <c r="BS157" s="156">
        <f t="shared" si="1593"/>
        <v>1</v>
      </c>
      <c r="BT157" s="155">
        <f t="shared" si="1593"/>
        <v>0.99999999999999989</v>
      </c>
      <c r="BU157" s="156">
        <f t="shared" si="1593"/>
        <v>1</v>
      </c>
      <c r="BV157" s="155">
        <f t="shared" si="1593"/>
        <v>1</v>
      </c>
      <c r="BW157" s="156">
        <f t="shared" si="1593"/>
        <v>0.99999999999999978</v>
      </c>
      <c r="BX157" s="155">
        <f t="shared" si="1593"/>
        <v>1</v>
      </c>
      <c r="BY157" s="156">
        <f t="shared" si="1593"/>
        <v>1</v>
      </c>
      <c r="BZ157" s="155">
        <f t="shared" si="1593"/>
        <v>0.99999999999999989</v>
      </c>
      <c r="CA157" s="156">
        <f t="shared" si="1593"/>
        <v>1</v>
      </c>
      <c r="CB157" s="155">
        <f t="shared" si="1593"/>
        <v>1</v>
      </c>
      <c r="CC157" s="156">
        <f t="shared" si="1593"/>
        <v>1</v>
      </c>
      <c r="CD157" s="155">
        <f t="shared" si="1593"/>
        <v>0.99999999999999989</v>
      </c>
      <c r="CE157" s="156">
        <f t="shared" si="1593"/>
        <v>1</v>
      </c>
      <c r="CF157" s="155">
        <f t="shared" si="1593"/>
        <v>1</v>
      </c>
      <c r="CG157" s="156">
        <f t="shared" si="1593"/>
        <v>0.99999999999999989</v>
      </c>
      <c r="CH157" s="155">
        <f t="shared" si="1593"/>
        <v>0.99999999999999989</v>
      </c>
      <c r="CI157" s="156">
        <f t="shared" si="1593"/>
        <v>0.99999999999999989</v>
      </c>
      <c r="CJ157" s="155">
        <f t="shared" si="1593"/>
        <v>1</v>
      </c>
      <c r="CK157" s="156">
        <f t="shared" si="1593"/>
        <v>1.0000000000000002</v>
      </c>
    </row>
    <row r="158" spans="1:89" ht="14" thickTop="1" x14ac:dyDescent="0.15">
      <c r="A158" s="187"/>
    </row>
    <row r="160" spans="1:89" x14ac:dyDescent="0.15">
      <c r="A160" s="301">
        <f>+A129+1</f>
        <v>44110</v>
      </c>
      <c r="B160" s="301"/>
      <c r="C160" s="301"/>
      <c r="D160" s="301"/>
      <c r="BI160" s="300">
        <f>+BI129+1</f>
        <v>44110</v>
      </c>
      <c r="BJ160" s="300"/>
      <c r="BK160" s="300"/>
      <c r="BL160" s="300"/>
    </row>
    <row r="161" spans="1:89" ht="14" thickBot="1" x14ac:dyDescent="0.2">
      <c r="AE161" s="272" t="s">
        <v>84</v>
      </c>
    </row>
    <row r="162" spans="1:89" ht="15" thickTop="1" thickBot="1" x14ac:dyDescent="0.2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 x14ac:dyDescent="0.2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 x14ac:dyDescent="0.15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559</v>
      </c>
      <c r="AG164" s="186">
        <f t="shared" ref="AG164:AV165" si="1594">SUMIF($A$9:$A$32,$AE164,C$164:C$187)</f>
        <v>416</v>
      </c>
      <c r="AH164" s="127">
        <f t="shared" si="1594"/>
        <v>245</v>
      </c>
      <c r="AI164" s="180">
        <f t="shared" si="1594"/>
        <v>330</v>
      </c>
      <c r="AJ164" s="126">
        <f t="shared" si="1594"/>
        <v>377</v>
      </c>
      <c r="AK164" s="128">
        <f t="shared" si="1594"/>
        <v>304</v>
      </c>
      <c r="AL164" s="127">
        <f t="shared" si="1594"/>
        <v>650</v>
      </c>
      <c r="AM164" s="180">
        <f t="shared" si="1594"/>
        <v>547</v>
      </c>
      <c r="AN164" s="126">
        <f t="shared" si="1594"/>
        <v>118</v>
      </c>
      <c r="AO164" s="128">
        <f t="shared" si="1594"/>
        <v>181</v>
      </c>
      <c r="AP164" s="127">
        <f t="shared" si="1594"/>
        <v>222</v>
      </c>
      <c r="AQ164" s="126">
        <f t="shared" si="1594"/>
        <v>405</v>
      </c>
      <c r="AR164" s="179">
        <f t="shared" si="1594"/>
        <v>604</v>
      </c>
      <c r="AS164" s="181">
        <f t="shared" si="1594"/>
        <v>718</v>
      </c>
      <c r="AT164" s="126">
        <f t="shared" si="1594"/>
        <v>430</v>
      </c>
      <c r="AU164" s="128">
        <f t="shared" si="1594"/>
        <v>343</v>
      </c>
      <c r="AV164" s="127">
        <f t="shared" si="1594"/>
        <v>423</v>
      </c>
      <c r="AW164" s="180">
        <f t="shared" ref="AW164:BE165" si="1595">SUMIF($A$9:$A$32,$AE164,S$164:S$187)</f>
        <v>330</v>
      </c>
      <c r="AX164" s="126">
        <f t="shared" si="1595"/>
        <v>94</v>
      </c>
      <c r="AY164" s="128">
        <f t="shared" si="1595"/>
        <v>203</v>
      </c>
      <c r="AZ164" s="127">
        <f t="shared" si="1595"/>
        <v>289</v>
      </c>
      <c r="BA164" s="180">
        <f t="shared" si="1595"/>
        <v>446</v>
      </c>
      <c r="BB164" s="126">
        <f t="shared" si="1595"/>
        <v>347</v>
      </c>
      <c r="BC164" s="128">
        <f t="shared" si="1595"/>
        <v>348</v>
      </c>
      <c r="BD164" s="184">
        <f t="shared" si="1595"/>
        <v>497</v>
      </c>
      <c r="BE164" s="185">
        <f t="shared" si="1595"/>
        <v>607</v>
      </c>
      <c r="BF164" s="170">
        <f>AF164+AH164+AJ164+AL164+AN164+AP164+AR164+AT164+AV164+AX164+AZ164+BB164+BD164</f>
        <v>4855</v>
      </c>
      <c r="BG164" s="171">
        <f>AG164+AI164+AK164+AM164+AO164+AQ164+AS164+AU164+AW164+AY164+BA164+BC164+BE164</f>
        <v>5178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15">
      <c r="A165" s="137" t="s">
        <v>17</v>
      </c>
      <c r="B165" s="189">
        <v>133</v>
      </c>
      <c r="C165" s="190">
        <v>0</v>
      </c>
      <c r="D165" s="191">
        <v>100</v>
      </c>
      <c r="E165" s="192">
        <v>2</v>
      </c>
      <c r="F165" s="189">
        <v>271</v>
      </c>
      <c r="G165" s="193">
        <v>3</v>
      </c>
      <c r="H165" s="191">
        <v>195</v>
      </c>
      <c r="I165" s="192">
        <v>16</v>
      </c>
      <c r="J165" s="189">
        <v>9</v>
      </c>
      <c r="K165" s="193">
        <v>10</v>
      </c>
      <c r="L165" s="191">
        <v>9</v>
      </c>
      <c r="M165" s="189">
        <v>27</v>
      </c>
      <c r="N165" s="194">
        <v>48</v>
      </c>
      <c r="O165" s="195">
        <v>27</v>
      </c>
      <c r="P165" s="189">
        <v>28</v>
      </c>
      <c r="Q165" s="193">
        <v>28</v>
      </c>
      <c r="R165" s="191">
        <v>20</v>
      </c>
      <c r="S165" s="192">
        <v>13</v>
      </c>
      <c r="T165" s="189">
        <v>2</v>
      </c>
      <c r="U165" s="193">
        <v>0</v>
      </c>
      <c r="V165" s="191">
        <v>0</v>
      </c>
      <c r="W165" s="192">
        <v>0</v>
      </c>
      <c r="X165" s="189">
        <v>1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816</v>
      </c>
      <c r="AC165" s="173">
        <f t="shared" ref="AC165:AC187" si="1624">SUM(C165,E165,G165,I165,K165,M165,O165,Q165,S165,U165,W165,Y165,AA165)</f>
        <v>126</v>
      </c>
      <c r="AE165" s="277" t="str">
        <f>$AE$10</f>
        <v>08:00 - 08:59</v>
      </c>
      <c r="AF165" s="126">
        <f>SUMIF($A$9:$A$32,$AE165,B$164:B$187)</f>
        <v>494</v>
      </c>
      <c r="AG165" s="190">
        <f t="shared" si="1594"/>
        <v>436</v>
      </c>
      <c r="AH165" s="191">
        <f t="shared" si="1594"/>
        <v>295</v>
      </c>
      <c r="AI165" s="192">
        <f t="shared" si="1594"/>
        <v>228</v>
      </c>
      <c r="AJ165" s="278">
        <f t="shared" si="1594"/>
        <v>369</v>
      </c>
      <c r="AK165" s="193">
        <f t="shared" si="1594"/>
        <v>266</v>
      </c>
      <c r="AL165" s="191">
        <f t="shared" si="1594"/>
        <v>527</v>
      </c>
      <c r="AM165" s="192">
        <f t="shared" si="1594"/>
        <v>508</v>
      </c>
      <c r="AN165" s="278">
        <f t="shared" si="1594"/>
        <v>70</v>
      </c>
      <c r="AO165" s="193">
        <f t="shared" si="1594"/>
        <v>210</v>
      </c>
      <c r="AP165" s="191">
        <f t="shared" si="1594"/>
        <v>186</v>
      </c>
      <c r="AQ165" s="278">
        <f t="shared" si="1594"/>
        <v>402</v>
      </c>
      <c r="AR165" s="194">
        <f t="shared" si="1594"/>
        <v>528</v>
      </c>
      <c r="AS165" s="195">
        <f t="shared" si="1594"/>
        <v>739</v>
      </c>
      <c r="AT165" s="278">
        <f t="shared" si="1594"/>
        <v>335</v>
      </c>
      <c r="AU165" s="193">
        <f t="shared" si="1594"/>
        <v>317</v>
      </c>
      <c r="AV165" s="191">
        <f t="shared" si="1594"/>
        <v>550</v>
      </c>
      <c r="AW165" s="192">
        <f t="shared" si="1595"/>
        <v>279</v>
      </c>
      <c r="AX165" s="278">
        <f t="shared" si="1595"/>
        <v>74</v>
      </c>
      <c r="AY165" s="193">
        <f t="shared" si="1595"/>
        <v>122</v>
      </c>
      <c r="AZ165" s="191">
        <f t="shared" si="1595"/>
        <v>285</v>
      </c>
      <c r="BA165" s="192">
        <f t="shared" si="1595"/>
        <v>438</v>
      </c>
      <c r="BB165" s="278">
        <f t="shared" si="1595"/>
        <v>360</v>
      </c>
      <c r="BC165" s="193">
        <f t="shared" si="1595"/>
        <v>245</v>
      </c>
      <c r="BD165" s="191">
        <f t="shared" si="1595"/>
        <v>516</v>
      </c>
      <c r="BE165" s="278">
        <f t="shared" si="1595"/>
        <v>595</v>
      </c>
      <c r="BF165" s="172">
        <f>SUM(AF165,AH165,AJ165,AL165,AN165,AP165,AR165,AT165,AV165,AX165,AZ165,BB165,BD165)</f>
        <v>4589</v>
      </c>
      <c r="BG165" s="173">
        <f>SUM(AG165,AI165,AK165,AM165,AO165,AQ165,AS165,AU165,AW165,AY165,BA165,BC165,BE165)</f>
        <v>4785</v>
      </c>
      <c r="BI165" s="137" t="s">
        <v>17</v>
      </c>
      <c r="BJ165" s="129">
        <f>B165/B188</f>
        <v>1.8299394606494223E-2</v>
      </c>
      <c r="BK165" s="130">
        <f t="shared" ref="BK165" si="1625">C165/C188</f>
        <v>0</v>
      </c>
      <c r="BL165" s="131">
        <f t="shared" ref="BL165" si="1626">D165/D188</f>
        <v>2.6716537536735238E-2</v>
      </c>
      <c r="BM165" s="132">
        <f t="shared" ref="BM165" si="1627">E165/E188</f>
        <v>4.4702726866338848E-4</v>
      </c>
      <c r="BN165" s="129">
        <f t="shared" ref="BN165" si="1628">F165/F188</f>
        <v>4.6910160983209277E-2</v>
      </c>
      <c r="BO165" s="130">
        <f t="shared" ref="BO165" si="1629">G165/G188</f>
        <v>5.7121096725057125E-4</v>
      </c>
      <c r="BP165" s="131">
        <f t="shared" ref="BP165" si="1630">H165/H188</f>
        <v>2.0173805090006207E-2</v>
      </c>
      <c r="BQ165" s="132">
        <f t="shared" ref="BQ165" si="1631">I165/I188</f>
        <v>1.7308524448290783E-3</v>
      </c>
      <c r="BR165" s="129">
        <f t="shared" ref="BR165" si="1632">J165/J188</f>
        <v>4.1743970315398886E-3</v>
      </c>
      <c r="BS165" s="130">
        <f t="shared" ref="BS165" si="1633">K165/K188</f>
        <v>5.763688760806916E-3</v>
      </c>
      <c r="BT165" s="131">
        <f t="shared" ref="BT165" si="1634">L165/L188</f>
        <v>2.070393374741201E-3</v>
      </c>
      <c r="BU165" s="129">
        <f t="shared" ref="BU165" si="1635">M165/M188</f>
        <v>6.8130204390613172E-3</v>
      </c>
      <c r="BV165" s="133">
        <f t="shared" ref="BV165" si="1636">N165/N188</f>
        <v>5.6710775047258983E-3</v>
      </c>
      <c r="BW165" s="134">
        <f t="shared" ref="BW165" si="1637">O165/O188</f>
        <v>3.1417267861298579E-3</v>
      </c>
      <c r="BX165" s="129">
        <f t="shared" ref="BX165" si="1638">P165/P188</f>
        <v>5.7201225740551587E-3</v>
      </c>
      <c r="BY165" s="130">
        <f t="shared" ref="BY165" si="1639">Q165/Q188</f>
        <v>5.9650617809970177E-3</v>
      </c>
      <c r="BZ165" s="131">
        <f t="shared" ref="BZ165" si="1640">R165/R188</f>
        <v>3.5069261792039278E-3</v>
      </c>
      <c r="CA165" s="132">
        <f t="shared" ref="CA165" si="1641">S165/S188</f>
        <v>2.2589052997393569E-3</v>
      </c>
      <c r="CB165" s="129">
        <f t="shared" ref="CB165" si="1642">T165/T188</f>
        <v>1.2995451591942819E-3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2.3369946249123628E-4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1.1525098161068897E-2</v>
      </c>
      <c r="CK165" s="136">
        <f t="shared" ref="CK165" si="1651">AC165/AC188</f>
        <v>1.7850818162499114E-3</v>
      </c>
    </row>
    <row r="166" spans="1:89" ht="14" thickBot="1" x14ac:dyDescent="0.2">
      <c r="A166" s="146" t="s">
        <v>18</v>
      </c>
      <c r="B166" s="196">
        <v>431</v>
      </c>
      <c r="C166" s="197">
        <v>0</v>
      </c>
      <c r="D166" s="198">
        <v>192</v>
      </c>
      <c r="E166" s="199">
        <v>2</v>
      </c>
      <c r="F166" s="196">
        <v>380</v>
      </c>
      <c r="G166" s="200">
        <v>5</v>
      </c>
      <c r="H166" s="198">
        <v>304</v>
      </c>
      <c r="I166" s="199">
        <v>90</v>
      </c>
      <c r="J166" s="196">
        <v>47</v>
      </c>
      <c r="K166" s="200">
        <v>41</v>
      </c>
      <c r="L166" s="198">
        <v>104</v>
      </c>
      <c r="M166" s="196">
        <v>114</v>
      </c>
      <c r="N166" s="201">
        <v>344</v>
      </c>
      <c r="O166" s="202">
        <v>251</v>
      </c>
      <c r="P166" s="196">
        <v>181</v>
      </c>
      <c r="Q166" s="200">
        <v>218</v>
      </c>
      <c r="R166" s="198">
        <v>201</v>
      </c>
      <c r="S166" s="199">
        <v>191</v>
      </c>
      <c r="T166" s="196">
        <v>42</v>
      </c>
      <c r="U166" s="200">
        <v>67</v>
      </c>
      <c r="V166" s="198">
        <v>163</v>
      </c>
      <c r="W166" s="199">
        <v>259</v>
      </c>
      <c r="X166" s="196">
        <v>164</v>
      </c>
      <c r="Y166" s="200">
        <v>155</v>
      </c>
      <c r="Z166" s="198">
        <v>446</v>
      </c>
      <c r="AA166" s="196">
        <v>313</v>
      </c>
      <c r="AB166" s="172">
        <f t="shared" si="1623"/>
        <v>2999</v>
      </c>
      <c r="AC166" s="173">
        <f t="shared" si="1624"/>
        <v>1706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5.93010456796918E-2</v>
      </c>
      <c r="BK166" s="130">
        <f t="shared" ref="BK166" si="1652">C166/C188</f>
        <v>0</v>
      </c>
      <c r="BL166" s="131">
        <f t="shared" ref="BL166" si="1653">D166/D188</f>
        <v>5.1295752070531657E-2</v>
      </c>
      <c r="BM166" s="132">
        <f t="shared" ref="BM166" si="1654">E166/E188</f>
        <v>4.4702726866338848E-4</v>
      </c>
      <c r="BN166" s="129">
        <f t="shared" ref="BN166" si="1655">F166/F188</f>
        <v>6.5778085511511167E-2</v>
      </c>
      <c r="BO166" s="130">
        <f t="shared" ref="BO166" si="1656">G166/G188</f>
        <v>9.5201827875095201E-4</v>
      </c>
      <c r="BP166" s="131">
        <f t="shared" ref="BP166" si="1657">H166/H188</f>
        <v>3.1450444858266084E-2</v>
      </c>
      <c r="BQ166" s="132">
        <f t="shared" ref="BQ166" si="1658">I166/I188</f>
        <v>9.7360450021635649E-3</v>
      </c>
      <c r="BR166" s="129">
        <f t="shared" ref="BR166" si="1659">J166/J188</f>
        <v>2.1799628942486084E-2</v>
      </c>
      <c r="BS166" s="130">
        <f t="shared" ref="BS166" si="1660">K166/K188</f>
        <v>2.3631123919308359E-2</v>
      </c>
      <c r="BT166" s="131">
        <f t="shared" ref="BT166" si="1661">L166/L188</f>
        <v>2.3924545663676099E-2</v>
      </c>
      <c r="BU166" s="129">
        <f t="shared" ref="BU166" si="1662">M166/M188</f>
        <v>2.8766086298258896E-2</v>
      </c>
      <c r="BV166" s="133">
        <f t="shared" ref="BV166" si="1663">N166/N188</f>
        <v>4.0642722117202268E-2</v>
      </c>
      <c r="BW166" s="134">
        <f t="shared" ref="BW166" si="1664">O166/O188</f>
        <v>2.9206423085873866E-2</v>
      </c>
      <c r="BX166" s="129">
        <f t="shared" ref="BX166" si="1665">P166/P188</f>
        <v>3.6976506639427989E-2</v>
      </c>
      <c r="BY166" s="130">
        <f t="shared" ref="BY166" si="1666">Q166/Q188</f>
        <v>4.6442266723476781E-2</v>
      </c>
      <c r="BZ166" s="131">
        <f t="shared" ref="BZ166" si="1667">R166/R188</f>
        <v>3.5244608100999476E-2</v>
      </c>
      <c r="CA166" s="132">
        <f t="shared" ref="CA166" si="1668">S166/S188</f>
        <v>3.3188531711555169E-2</v>
      </c>
      <c r="CB166" s="129">
        <f t="shared" ref="CB166" si="1669">T166/T188</f>
        <v>2.7290448343079921E-2</v>
      </c>
      <c r="CC166" s="130">
        <f t="shared" ref="CC166" si="1670">U166/U188</f>
        <v>5.620805369127517E-2</v>
      </c>
      <c r="CD166" s="131">
        <f t="shared" ref="CD166" si="1671">V166/V188</f>
        <v>2.8824049513704687E-2</v>
      </c>
      <c r="CE166" s="132">
        <f t="shared" ref="CE166" si="1672">W166/W188</f>
        <v>4.8601989116156874E-2</v>
      </c>
      <c r="CF166" s="129">
        <f t="shared" ref="CF166" si="1673">X166/X188</f>
        <v>3.8326711848562747E-2</v>
      </c>
      <c r="CG166" s="130">
        <f t="shared" ref="CG166" si="1674">Y166/Y188</f>
        <v>5.1104516979887903E-2</v>
      </c>
      <c r="CH166" s="131">
        <f t="shared" ref="CH166" si="1675">Z166/Z188</f>
        <v>6.1012311901504787E-2</v>
      </c>
      <c r="CI166" s="129">
        <f t="shared" ref="CI166" si="1676">AA166/AA188</f>
        <v>3.1857506361323153E-2</v>
      </c>
      <c r="CJ166" s="135">
        <f t="shared" ref="CJ166" si="1677">AB166/AB188</f>
        <v>4.2357560520889237E-2</v>
      </c>
      <c r="CK166" s="136">
        <f t="shared" ref="CK166" si="1678">AC166/AC188</f>
        <v>2.4169441099383723E-2</v>
      </c>
    </row>
    <row r="167" spans="1:89" ht="15" thickTop="1" thickBot="1" x14ac:dyDescent="0.2">
      <c r="A167" s="137" t="s">
        <v>19</v>
      </c>
      <c r="B167" s="189">
        <v>554</v>
      </c>
      <c r="C167" s="190">
        <v>214</v>
      </c>
      <c r="D167" s="191">
        <v>233</v>
      </c>
      <c r="E167" s="192">
        <v>172</v>
      </c>
      <c r="F167" s="189">
        <v>314</v>
      </c>
      <c r="G167" s="193">
        <v>220</v>
      </c>
      <c r="H167" s="191">
        <v>687</v>
      </c>
      <c r="I167" s="192">
        <v>379</v>
      </c>
      <c r="J167" s="189">
        <v>103</v>
      </c>
      <c r="K167" s="193">
        <v>137</v>
      </c>
      <c r="L167" s="191">
        <v>254</v>
      </c>
      <c r="M167" s="189">
        <v>283</v>
      </c>
      <c r="N167" s="194">
        <v>570</v>
      </c>
      <c r="O167" s="195">
        <v>643</v>
      </c>
      <c r="P167" s="189">
        <v>411</v>
      </c>
      <c r="Q167" s="193">
        <v>299</v>
      </c>
      <c r="R167" s="191">
        <v>387</v>
      </c>
      <c r="S167" s="192">
        <v>241</v>
      </c>
      <c r="T167" s="189">
        <v>74</v>
      </c>
      <c r="U167" s="193">
        <v>139</v>
      </c>
      <c r="V167" s="191">
        <v>289</v>
      </c>
      <c r="W167" s="192">
        <v>348</v>
      </c>
      <c r="X167" s="189">
        <v>247</v>
      </c>
      <c r="Y167" s="193">
        <v>222</v>
      </c>
      <c r="Z167" s="191">
        <v>559</v>
      </c>
      <c r="AA167" s="189">
        <v>434</v>
      </c>
      <c r="AB167" s="172">
        <f t="shared" si="1623"/>
        <v>4682</v>
      </c>
      <c r="AC167" s="173">
        <f t="shared" si="1624"/>
        <v>3731</v>
      </c>
      <c r="AE167" s="269" t="s">
        <v>13</v>
      </c>
      <c r="AF167" s="20">
        <f t="shared" ref="AF167:BG167" si="1679">SUM(AF164:AF166)</f>
        <v>1053</v>
      </c>
      <c r="AG167" s="21">
        <f t="shared" si="1679"/>
        <v>852</v>
      </c>
      <c r="AH167" s="20">
        <f t="shared" si="1679"/>
        <v>540</v>
      </c>
      <c r="AI167" s="21">
        <f t="shared" si="1679"/>
        <v>558</v>
      </c>
      <c r="AJ167" s="20">
        <f t="shared" si="1679"/>
        <v>746</v>
      </c>
      <c r="AK167" s="21">
        <f t="shared" si="1679"/>
        <v>570</v>
      </c>
      <c r="AL167" s="20">
        <f t="shared" si="1679"/>
        <v>1177</v>
      </c>
      <c r="AM167" s="21">
        <f t="shared" si="1679"/>
        <v>1055</v>
      </c>
      <c r="AN167" s="20">
        <f t="shared" si="1679"/>
        <v>188</v>
      </c>
      <c r="AO167" s="21">
        <f t="shared" si="1679"/>
        <v>391</v>
      </c>
      <c r="AP167" s="20">
        <f t="shared" si="1679"/>
        <v>408</v>
      </c>
      <c r="AQ167" s="21">
        <f t="shared" si="1679"/>
        <v>807</v>
      </c>
      <c r="AR167" s="20">
        <f t="shared" si="1679"/>
        <v>1132</v>
      </c>
      <c r="AS167" s="21">
        <f t="shared" si="1679"/>
        <v>1457</v>
      </c>
      <c r="AT167" s="20">
        <f t="shared" si="1679"/>
        <v>765</v>
      </c>
      <c r="AU167" s="21">
        <f t="shared" si="1679"/>
        <v>660</v>
      </c>
      <c r="AV167" s="20">
        <f t="shared" si="1679"/>
        <v>973</v>
      </c>
      <c r="AW167" s="21">
        <f t="shared" si="1679"/>
        <v>609</v>
      </c>
      <c r="AX167" s="20">
        <f t="shared" si="1679"/>
        <v>168</v>
      </c>
      <c r="AY167" s="21">
        <f t="shared" si="1679"/>
        <v>325</v>
      </c>
      <c r="AZ167" s="20">
        <f t="shared" si="1679"/>
        <v>574</v>
      </c>
      <c r="BA167" s="21">
        <f t="shared" si="1679"/>
        <v>884</v>
      </c>
      <c r="BB167" s="20">
        <f t="shared" si="1679"/>
        <v>707</v>
      </c>
      <c r="BC167" s="21">
        <f t="shared" si="1679"/>
        <v>593</v>
      </c>
      <c r="BD167" s="20">
        <f t="shared" si="1679"/>
        <v>1013</v>
      </c>
      <c r="BE167" s="21">
        <f t="shared" si="1679"/>
        <v>1202</v>
      </c>
      <c r="BF167" s="174">
        <f t="shared" si="1679"/>
        <v>9444</v>
      </c>
      <c r="BG167" s="175">
        <f t="shared" si="1679"/>
        <v>9963</v>
      </c>
      <c r="BI167" s="137" t="s">
        <v>19</v>
      </c>
      <c r="BJ167" s="129">
        <f>B167/B188</f>
        <v>7.6224545954870659E-2</v>
      </c>
      <c r="BK167" s="130">
        <f t="shared" ref="BK167" si="1680">C167/C188</f>
        <v>2.8552368245496999E-2</v>
      </c>
      <c r="BL167" s="131">
        <f t="shared" ref="BL167" si="1681">D167/D188</f>
        <v>6.2249532460593109E-2</v>
      </c>
      <c r="BM167" s="132">
        <f t="shared" ref="BM167" si="1682">E167/E188</f>
        <v>3.844434510505141E-2</v>
      </c>
      <c r="BN167" s="129">
        <f t="shared" ref="BN167" si="1683">F167/F188</f>
        <v>5.4353470659511856E-2</v>
      </c>
      <c r="BO167" s="130">
        <f t="shared" ref="BO167" si="1684">G167/G188</f>
        <v>4.1888804265041886E-2</v>
      </c>
      <c r="BP167" s="131">
        <f t="shared" ref="BP167" si="1685">H167/H188</f>
        <v>7.1073867163252633E-2</v>
      </c>
      <c r="BQ167" s="132">
        <f t="shared" ref="BQ167" si="1686">I167/I188</f>
        <v>4.0999567286888791E-2</v>
      </c>
      <c r="BR167" s="129">
        <f t="shared" ref="BR167" si="1687">J167/J188</f>
        <v>4.7773654916512059E-2</v>
      </c>
      <c r="BS167" s="130">
        <f t="shared" ref="BS167" si="1688">K167/K188</f>
        <v>7.8962536023054752E-2</v>
      </c>
      <c r="BT167" s="131">
        <f t="shared" ref="BT167" si="1689">L167/L188</f>
        <v>5.8431101909362779E-2</v>
      </c>
      <c r="BU167" s="129">
        <f t="shared" ref="BU167" si="1690">M167/M188</f>
        <v>7.1410547564976029E-2</v>
      </c>
      <c r="BV167" s="133">
        <f t="shared" ref="BV167" si="1691">N167/N188</f>
        <v>6.7344045368620042E-2</v>
      </c>
      <c r="BW167" s="134">
        <f t="shared" ref="BW167" si="1692">O167/O188</f>
        <v>7.4819641610425883E-2</v>
      </c>
      <c r="BX167" s="129">
        <f t="shared" ref="BX167" si="1693">P167/P188</f>
        <v>8.3963227783452499E-2</v>
      </c>
      <c r="BY167" s="130">
        <f t="shared" ref="BY167" si="1694">Q167/Q188</f>
        <v>6.3698338304218144E-2</v>
      </c>
      <c r="BZ167" s="131">
        <f t="shared" ref="BZ167" si="1695">R167/R188</f>
        <v>6.7859021567596003E-2</v>
      </c>
      <c r="CA167" s="132">
        <f t="shared" ref="CA167" si="1696">S167/S188</f>
        <v>4.1876629018245001E-2</v>
      </c>
      <c r="CB167" s="129">
        <f t="shared" ref="CB167" si="1697">T167/T188</f>
        <v>4.8083170890188431E-2</v>
      </c>
      <c r="CC167" s="130">
        <f t="shared" ref="CC167" si="1698">U167/U188</f>
        <v>0.11661073825503356</v>
      </c>
      <c r="CD167" s="131">
        <f t="shared" ref="CD167" si="1699">V167/V188</f>
        <v>5.1105216622458004E-2</v>
      </c>
      <c r="CE167" s="132">
        <f t="shared" ref="CE167" si="1700">W167/W188</f>
        <v>6.5303058735222366E-2</v>
      </c>
      <c r="CF167" s="129">
        <f t="shared" ref="CF167" si="1701">X167/X188</f>
        <v>5.7723767235335358E-2</v>
      </c>
      <c r="CG167" s="130">
        <f t="shared" ref="CG167" si="1702">Y167/Y188</f>
        <v>7.3194856577645892E-2</v>
      </c>
      <c r="CH167" s="131">
        <f t="shared" ref="CH167" si="1703">Z167/Z188</f>
        <v>7.6470588235294124E-2</v>
      </c>
      <c r="CI167" s="129">
        <f t="shared" ref="CI167" si="1704">AA167/AA188</f>
        <v>4.4173027989821881E-2</v>
      </c>
      <c r="CJ167" s="135">
        <f t="shared" ref="CJ167" si="1705">AB167/AB188</f>
        <v>6.6128075478093837E-2</v>
      </c>
      <c r="CK167" s="136">
        <f t="shared" ref="CK167" si="1706">AC167/AC188</f>
        <v>5.2858256003400154E-2</v>
      </c>
    </row>
    <row r="168" spans="1:89" ht="14" thickTop="1" x14ac:dyDescent="0.15">
      <c r="A168" s="146" t="s">
        <v>20</v>
      </c>
      <c r="B168" s="196">
        <v>559</v>
      </c>
      <c r="C168" s="197">
        <v>416</v>
      </c>
      <c r="D168" s="198">
        <v>245</v>
      </c>
      <c r="E168" s="199">
        <v>330</v>
      </c>
      <c r="F168" s="196">
        <v>377</v>
      </c>
      <c r="G168" s="200">
        <v>304</v>
      </c>
      <c r="H168" s="198">
        <v>650</v>
      </c>
      <c r="I168" s="199">
        <v>547</v>
      </c>
      <c r="J168" s="196">
        <v>118</v>
      </c>
      <c r="K168" s="200">
        <v>181</v>
      </c>
      <c r="L168" s="198">
        <v>222</v>
      </c>
      <c r="M168" s="196">
        <v>405</v>
      </c>
      <c r="N168" s="201">
        <v>604</v>
      </c>
      <c r="O168" s="202">
        <v>718</v>
      </c>
      <c r="P168" s="196">
        <v>430</v>
      </c>
      <c r="Q168" s="200">
        <v>343</v>
      </c>
      <c r="R168" s="198">
        <v>423</v>
      </c>
      <c r="S168" s="199">
        <v>330</v>
      </c>
      <c r="T168" s="196">
        <v>94</v>
      </c>
      <c r="U168" s="200">
        <v>203</v>
      </c>
      <c r="V168" s="198">
        <v>289</v>
      </c>
      <c r="W168" s="199">
        <v>446</v>
      </c>
      <c r="X168" s="196">
        <v>347</v>
      </c>
      <c r="Y168" s="200">
        <v>348</v>
      </c>
      <c r="Z168" s="198">
        <v>497</v>
      </c>
      <c r="AA168" s="196">
        <v>607</v>
      </c>
      <c r="AB168" s="172">
        <f t="shared" si="1623"/>
        <v>4855</v>
      </c>
      <c r="AC168" s="173">
        <f t="shared" si="1624"/>
        <v>5178</v>
      </c>
      <c r="BI168" s="146" t="s">
        <v>20</v>
      </c>
      <c r="BJ168" s="129">
        <f>B168/B188</f>
        <v>7.691249312052835E-2</v>
      </c>
      <c r="BK168" s="130">
        <f t="shared" ref="BK168" si="1707">C168/C188</f>
        <v>5.5503669112741828E-2</v>
      </c>
      <c r="BL168" s="131">
        <f t="shared" ref="BL168" si="1708">D168/D188</f>
        <v>6.5455516965001334E-2</v>
      </c>
      <c r="BM168" s="132">
        <f t="shared" ref="BM168" si="1709">E168/E188</f>
        <v>7.3759499329459091E-2</v>
      </c>
      <c r="BN168" s="129">
        <f t="shared" ref="BN168" si="1710">F168/F188</f>
        <v>6.525878483642028E-2</v>
      </c>
      <c r="BO168" s="130">
        <f t="shared" ref="BO168" si="1711">G168/G188</f>
        <v>5.7882711348057884E-2</v>
      </c>
      <c r="BP168" s="131">
        <f t="shared" ref="BP168" si="1712">H168/H188</f>
        <v>6.7246016966687361E-2</v>
      </c>
      <c r="BQ168" s="132">
        <f t="shared" ref="BQ168" si="1713">I168/I188</f>
        <v>5.9173517957594117E-2</v>
      </c>
      <c r="BR168" s="129">
        <f t="shared" ref="BR168" si="1714">J168/J188</f>
        <v>5.4730983302411877E-2</v>
      </c>
      <c r="BS168" s="130">
        <f t="shared" ref="BS168" si="1715">K168/K188</f>
        <v>0.10432276657060519</v>
      </c>
      <c r="BT168" s="131">
        <f t="shared" ref="BT168" si="1716">L168/L188</f>
        <v>5.1069703243616288E-2</v>
      </c>
      <c r="BU168" s="129">
        <f t="shared" ref="BU168" si="1717">M168/M188</f>
        <v>0.10219530658591976</v>
      </c>
      <c r="BV168" s="133">
        <f t="shared" ref="BV168" si="1718">N168/N188</f>
        <v>7.1361058601134217E-2</v>
      </c>
      <c r="BW168" s="134">
        <f t="shared" ref="BW168" si="1719">O168/O188</f>
        <v>8.3546660460786598E-2</v>
      </c>
      <c r="BX168" s="129">
        <f t="shared" ref="BX168" si="1720">P168/P188</f>
        <v>8.784473953013279E-2</v>
      </c>
      <c r="BY168" s="130">
        <f t="shared" ref="BY168" si="1721">Q168/Q188</f>
        <v>7.3072006817213458E-2</v>
      </c>
      <c r="BZ168" s="131">
        <f t="shared" ref="BZ168" si="1722">R168/R188</f>
        <v>7.4171488690163073E-2</v>
      </c>
      <c r="CA168" s="132">
        <f t="shared" ref="CA168" si="1723">S168/S188</f>
        <v>5.7341442224152911E-2</v>
      </c>
      <c r="CB168" s="129">
        <f t="shared" ref="CB168" si="1724">T168/T188</f>
        <v>6.1078622482131251E-2</v>
      </c>
      <c r="CC168" s="130">
        <f t="shared" ref="CC168" si="1725">U168/U188</f>
        <v>0.17030201342281878</v>
      </c>
      <c r="CD168" s="131">
        <f t="shared" ref="CD168" si="1726">V168/V188</f>
        <v>5.1105216622458004E-2</v>
      </c>
      <c r="CE168" s="132">
        <f t="shared" ref="CE168" si="1727">W168/W188</f>
        <v>8.3693000562957406E-2</v>
      </c>
      <c r="CF168" s="129">
        <f t="shared" ref="CF168" si="1728">X168/X188</f>
        <v>8.1093713484458985E-2</v>
      </c>
      <c r="CG168" s="130">
        <f t="shared" ref="CG168" si="1729">Y168/Y188</f>
        <v>0.11473788328387735</v>
      </c>
      <c r="CH168" s="131">
        <f t="shared" ref="CH168" si="1730">Z168/Z188</f>
        <v>6.7989056087551306E-2</v>
      </c>
      <c r="CI168" s="129">
        <f t="shared" ref="CI168" si="1731">AA168/AA188</f>
        <v>6.178117048346056E-2</v>
      </c>
      <c r="CJ168" s="135">
        <f t="shared" ref="CJ168" si="1732">AB168/AB188</f>
        <v>6.8571509279398882E-2</v>
      </c>
      <c r="CK168" s="136">
        <f t="shared" ref="CK168" si="1733">AC168/AC188</f>
        <v>7.3358362258270166E-2</v>
      </c>
    </row>
    <row r="169" spans="1:89" ht="14" thickBot="1" x14ac:dyDescent="0.2">
      <c r="A169" s="137" t="s">
        <v>21</v>
      </c>
      <c r="B169" s="189">
        <v>494</v>
      </c>
      <c r="C169" s="190">
        <v>436</v>
      </c>
      <c r="D169" s="191">
        <v>295</v>
      </c>
      <c r="E169" s="192">
        <v>228</v>
      </c>
      <c r="F169" s="189">
        <v>369</v>
      </c>
      <c r="G169" s="193">
        <v>266</v>
      </c>
      <c r="H169" s="191">
        <v>527</v>
      </c>
      <c r="I169" s="192">
        <v>508</v>
      </c>
      <c r="J169" s="189">
        <v>70</v>
      </c>
      <c r="K169" s="193">
        <v>210</v>
      </c>
      <c r="L169" s="191">
        <v>186</v>
      </c>
      <c r="M169" s="189">
        <v>402</v>
      </c>
      <c r="N169" s="194">
        <v>528</v>
      </c>
      <c r="O169" s="195">
        <v>739</v>
      </c>
      <c r="P169" s="189">
        <v>335</v>
      </c>
      <c r="Q169" s="193">
        <v>317</v>
      </c>
      <c r="R169" s="191">
        <v>550</v>
      </c>
      <c r="S169" s="192">
        <v>279</v>
      </c>
      <c r="T169" s="189">
        <v>74</v>
      </c>
      <c r="U169" s="193">
        <v>122</v>
      </c>
      <c r="V169" s="191">
        <v>285</v>
      </c>
      <c r="W169" s="192">
        <v>438</v>
      </c>
      <c r="X169" s="189">
        <v>360</v>
      </c>
      <c r="Y169" s="193">
        <v>245</v>
      </c>
      <c r="Z169" s="191">
        <v>516</v>
      </c>
      <c r="AA169" s="189">
        <v>595</v>
      </c>
      <c r="AB169" s="172">
        <f t="shared" si="1623"/>
        <v>4589</v>
      </c>
      <c r="AC169" s="173">
        <f t="shared" si="1624"/>
        <v>4785</v>
      </c>
      <c r="AE169" s="272" t="s">
        <v>85</v>
      </c>
      <c r="BI169" s="137" t="s">
        <v>21</v>
      </c>
      <c r="BJ169" s="129">
        <f>B169/B188</f>
        <v>6.796917996697853E-2</v>
      </c>
      <c r="BK169" s="130">
        <f t="shared" ref="BK169" si="1734">C169/C188</f>
        <v>5.8172114743162105E-2</v>
      </c>
      <c r="BL169" s="131">
        <f t="shared" ref="BL169" si="1735">D169/D188</f>
        <v>7.881378573336896E-2</v>
      </c>
      <c r="BM169" s="132">
        <f t="shared" ref="BM169" si="1736">E169/E188</f>
        <v>5.0961108627626282E-2</v>
      </c>
      <c r="BN169" s="129">
        <f t="shared" ref="BN169" si="1737">F169/F188</f>
        <v>6.3873983036177945E-2</v>
      </c>
      <c r="BO169" s="130">
        <f t="shared" ref="BO169" si="1738">G169/G188</f>
        <v>5.0647372429550648E-2</v>
      </c>
      <c r="BP169" s="131">
        <f t="shared" ref="BP169" si="1739">H169/H188</f>
        <v>5.4521001448375753E-2</v>
      </c>
      <c r="BQ169" s="132">
        <f t="shared" ref="BQ169" si="1740">I169/I188</f>
        <v>5.4954565123323237E-2</v>
      </c>
      <c r="BR169" s="129">
        <f t="shared" ref="BR169" si="1741">J169/J188</f>
        <v>3.2467532467532464E-2</v>
      </c>
      <c r="BS169" s="130">
        <f t="shared" ref="BS169" si="1742">K169/K188</f>
        <v>0.12103746397694524</v>
      </c>
      <c r="BT169" s="131">
        <f t="shared" ref="BT169" si="1743">L169/L188</f>
        <v>4.2788129744651481E-2</v>
      </c>
      <c r="BU169" s="129">
        <f t="shared" ref="BU169" si="1744">M169/M188</f>
        <v>0.10143830431491295</v>
      </c>
      <c r="BV169" s="133">
        <f t="shared" ref="BV169" si="1745">N169/N188</f>
        <v>6.2381852551984876E-2</v>
      </c>
      <c r="BW169" s="134">
        <f t="shared" ref="BW169" si="1746">O169/O188</f>
        <v>8.5990225738887593E-2</v>
      </c>
      <c r="BX169" s="129">
        <f t="shared" ref="BX169" si="1747">P169/P188</f>
        <v>6.8437180796731362E-2</v>
      </c>
      <c r="BY169" s="130">
        <f t="shared" ref="BY169" si="1748">Q169/Q188</f>
        <v>6.7533020877716232E-2</v>
      </c>
      <c r="BZ169" s="131">
        <f t="shared" ref="BZ169" si="1749">R169/R188</f>
        <v>9.6440469928108008E-2</v>
      </c>
      <c r="CA169" s="132">
        <f t="shared" ref="CA169" si="1750">S169/S188</f>
        <v>4.8479582971329281E-2</v>
      </c>
      <c r="CB169" s="129">
        <f t="shared" ref="CB169" si="1751">T169/T188</f>
        <v>4.8083170890188431E-2</v>
      </c>
      <c r="CC169" s="130">
        <f t="shared" ref="CC169" si="1752">U169/U188</f>
        <v>0.10234899328859061</v>
      </c>
      <c r="CD169" s="131">
        <f t="shared" ref="CD169" si="1753">V169/V188</f>
        <v>5.0397877984084884E-2</v>
      </c>
      <c r="CE169" s="132">
        <f t="shared" ref="CE169" si="1754">W169/W188</f>
        <v>8.2191780821917804E-2</v>
      </c>
      <c r="CF169" s="129">
        <f t="shared" ref="CF169" si="1755">X169/X188</f>
        <v>8.4131806496845055E-2</v>
      </c>
      <c r="CG169" s="130">
        <f t="shared" ref="CG169" si="1756">Y169/Y188</f>
        <v>8.0778107484338932E-2</v>
      </c>
      <c r="CH169" s="131">
        <f t="shared" ref="CH169" si="1757">Z169/Z188</f>
        <v>7.0588235294117646E-2</v>
      </c>
      <c r="CI169" s="129">
        <f t="shared" ref="CI169" si="1758">AA169/AA188</f>
        <v>6.0559796437659033E-2</v>
      </c>
      <c r="CJ169" s="135">
        <f t="shared" ref="CJ169" si="1759">AB169/AB188</f>
        <v>6.4814553261207317E-2</v>
      </c>
      <c r="CK169" s="136">
        <f t="shared" ref="CK169" si="1760">AC169/AC188</f>
        <v>6.779060706949068E-2</v>
      </c>
    </row>
    <row r="170" spans="1:89" ht="15" thickTop="1" thickBot="1" x14ac:dyDescent="0.2">
      <c r="A170" s="146" t="s">
        <v>22</v>
      </c>
      <c r="B170" s="196">
        <v>507</v>
      </c>
      <c r="C170" s="197">
        <v>527</v>
      </c>
      <c r="D170" s="198">
        <v>269</v>
      </c>
      <c r="E170" s="199">
        <v>199</v>
      </c>
      <c r="F170" s="196">
        <v>359</v>
      </c>
      <c r="G170" s="200">
        <v>203</v>
      </c>
      <c r="H170" s="198">
        <v>688</v>
      </c>
      <c r="I170" s="199">
        <v>537</v>
      </c>
      <c r="J170" s="196">
        <v>136</v>
      </c>
      <c r="K170" s="200">
        <v>213</v>
      </c>
      <c r="L170" s="198">
        <v>242</v>
      </c>
      <c r="M170" s="196">
        <v>325</v>
      </c>
      <c r="N170" s="201">
        <v>565</v>
      </c>
      <c r="O170" s="202">
        <v>607</v>
      </c>
      <c r="P170" s="196">
        <v>357</v>
      </c>
      <c r="Q170" s="200">
        <v>288</v>
      </c>
      <c r="R170" s="198">
        <v>426</v>
      </c>
      <c r="S170" s="199">
        <v>286</v>
      </c>
      <c r="T170" s="196">
        <v>49</v>
      </c>
      <c r="U170" s="200">
        <v>85</v>
      </c>
      <c r="V170" s="198">
        <v>251</v>
      </c>
      <c r="W170" s="199">
        <v>419</v>
      </c>
      <c r="X170" s="196">
        <v>237</v>
      </c>
      <c r="Y170" s="200">
        <v>186</v>
      </c>
      <c r="Z170" s="198">
        <v>432</v>
      </c>
      <c r="AA170" s="196">
        <v>509</v>
      </c>
      <c r="AB170" s="172">
        <f t="shared" si="1623"/>
        <v>4518</v>
      </c>
      <c r="AC170" s="173">
        <f t="shared" si="1624"/>
        <v>4384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6.9757842597688496E-2</v>
      </c>
      <c r="BK170" s="130">
        <f t="shared" ref="BK170" si="1761">C170/C188</f>
        <v>7.0313542361574388E-2</v>
      </c>
      <c r="BL170" s="131">
        <f t="shared" ref="BL170" si="1762">D170/D188</f>
        <v>7.1867485973817799E-2</v>
      </c>
      <c r="BM170" s="132">
        <f t="shared" ref="BM170" si="1763">E170/E188</f>
        <v>4.4479213232007153E-2</v>
      </c>
      <c r="BN170" s="129">
        <f t="shared" ref="BN170" si="1764">F170/F188</f>
        <v>6.2142980785875018E-2</v>
      </c>
      <c r="BO170" s="130">
        <f t="shared" ref="BO170" si="1765">G170/G188</f>
        <v>3.8651942117288653E-2</v>
      </c>
      <c r="BP170" s="131">
        <f t="shared" ref="BP170" si="1766">H170/H188</f>
        <v>7.1177322573970622E-2</v>
      </c>
      <c r="BQ170" s="132">
        <f t="shared" ref="BQ170" si="1767">I170/I188</f>
        <v>5.8091735179575943E-2</v>
      </c>
      <c r="BR170" s="129">
        <f t="shared" ref="BR170" si="1768">J170/J188</f>
        <v>6.3079777365491654E-2</v>
      </c>
      <c r="BS170" s="130">
        <f t="shared" ref="BS170" si="1769">K170/K188</f>
        <v>0.12276657060518732</v>
      </c>
      <c r="BT170" s="131">
        <f t="shared" ref="BT170" si="1770">L170/L188</f>
        <v>5.5670577409707843E-2</v>
      </c>
      <c r="BU170" s="129">
        <f t="shared" ref="BU170" si="1771">M170/M188</f>
        <v>8.200857935907141E-2</v>
      </c>
      <c r="BV170" s="133">
        <f t="shared" ref="BV170" si="1772">N170/N188</f>
        <v>6.6753308128544422E-2</v>
      </c>
      <c r="BW170" s="134">
        <f t="shared" ref="BW170" si="1773">O170/O188</f>
        <v>7.0630672562252736E-2</v>
      </c>
      <c r="BX170" s="129">
        <f t="shared" ref="BX170" si="1774">P170/P188</f>
        <v>7.2931562819203266E-2</v>
      </c>
      <c r="BY170" s="130">
        <f t="shared" ref="BY170" si="1775">Q170/Q188</f>
        <v>6.1354921175969322E-2</v>
      </c>
      <c r="BZ170" s="131">
        <f t="shared" ref="BZ170" si="1776">R170/R188</f>
        <v>7.4697527617043666E-2</v>
      </c>
      <c r="CA170" s="132">
        <f t="shared" ref="CA170" si="1777">S170/S188</f>
        <v>4.9695916594265858E-2</v>
      </c>
      <c r="CB170" s="129">
        <f t="shared" ref="CB170" si="1778">T170/T188</f>
        <v>3.1838856400259907E-2</v>
      </c>
      <c r="CC170" s="130">
        <f t="shared" ref="CC170" si="1779">U170/U188</f>
        <v>7.1308724832214759E-2</v>
      </c>
      <c r="CD170" s="131">
        <f t="shared" ref="CD170" si="1780">V170/V188</f>
        <v>4.4385499557913349E-2</v>
      </c>
      <c r="CE170" s="132">
        <f t="shared" ref="CE170" si="1781">W170/W188</f>
        <v>7.8626383936948777E-2</v>
      </c>
      <c r="CF170" s="129">
        <f t="shared" ref="CF170" si="1782">X170/X188</f>
        <v>5.5386772610422998E-2</v>
      </c>
      <c r="CG170" s="130">
        <f t="shared" ref="CG170" si="1783">Y170/Y188</f>
        <v>6.1325420375865483E-2</v>
      </c>
      <c r="CH170" s="131">
        <f t="shared" ref="CH170" si="1784">Z170/Z188</f>
        <v>5.9097127222982215E-2</v>
      </c>
      <c r="CI170" s="129">
        <f t="shared" ref="CI170" si="1785">AA170/AA188</f>
        <v>5.1806615776081422E-2</v>
      </c>
      <c r="CJ170" s="135">
        <f t="shared" ref="CJ170" si="1786">AB170/AB188</f>
        <v>6.3811756730035876E-2</v>
      </c>
      <c r="CK170" s="136">
        <f t="shared" ref="CK170" si="1787">AC170/AC188</f>
        <v>6.2109513352695329E-2</v>
      </c>
    </row>
    <row r="171" spans="1:89" ht="15" thickTop="1" thickBot="1" x14ac:dyDescent="0.2">
      <c r="A171" s="137" t="s">
        <v>23</v>
      </c>
      <c r="B171" s="189">
        <v>476</v>
      </c>
      <c r="C171" s="190">
        <v>518</v>
      </c>
      <c r="D171" s="191">
        <v>319</v>
      </c>
      <c r="E171" s="192">
        <v>209</v>
      </c>
      <c r="F171" s="189">
        <v>465</v>
      </c>
      <c r="G171" s="193">
        <v>232</v>
      </c>
      <c r="H171" s="191">
        <v>548</v>
      </c>
      <c r="I171" s="192">
        <v>609</v>
      </c>
      <c r="J171" s="189">
        <v>143</v>
      </c>
      <c r="K171" s="193">
        <v>178</v>
      </c>
      <c r="L171" s="191">
        <v>231</v>
      </c>
      <c r="M171" s="189">
        <v>385</v>
      </c>
      <c r="N171" s="194">
        <v>464</v>
      </c>
      <c r="O171" s="195">
        <v>687</v>
      </c>
      <c r="P171" s="189">
        <v>275</v>
      </c>
      <c r="Q171" s="193">
        <v>262</v>
      </c>
      <c r="R171" s="191">
        <v>442</v>
      </c>
      <c r="S171" s="192">
        <v>346</v>
      </c>
      <c r="T171" s="189">
        <v>104</v>
      </c>
      <c r="U171" s="193">
        <v>85</v>
      </c>
      <c r="V171" s="191">
        <v>258</v>
      </c>
      <c r="W171" s="192">
        <v>449</v>
      </c>
      <c r="X171" s="189">
        <v>261</v>
      </c>
      <c r="Y171" s="193">
        <v>205</v>
      </c>
      <c r="Z171" s="191">
        <v>490</v>
      </c>
      <c r="AA171" s="189">
        <v>681</v>
      </c>
      <c r="AB171" s="172">
        <f t="shared" si="1623"/>
        <v>4476</v>
      </c>
      <c r="AC171" s="173">
        <f t="shared" si="1624"/>
        <v>4846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6.54925701706109E-2</v>
      </c>
      <c r="BK171" s="130">
        <f t="shared" ref="BK171" si="1788">C171/C188</f>
        <v>6.9112741827885252E-2</v>
      </c>
      <c r="BL171" s="131">
        <f t="shared" ref="BL171" si="1789">D171/D188</f>
        <v>8.5225754742185411E-2</v>
      </c>
      <c r="BM171" s="132">
        <f t="shared" ref="BM171" si="1790">E171/E188</f>
        <v>4.6714349575324096E-2</v>
      </c>
      <c r="BN171" s="129">
        <f t="shared" ref="BN171" si="1791">F171/F188</f>
        <v>8.0491604639086028E-2</v>
      </c>
      <c r="BO171" s="130">
        <f t="shared" ref="BO171" si="1792">G171/G188</f>
        <v>4.4173648134044174E-2</v>
      </c>
      <c r="BP171" s="131">
        <f t="shared" ref="BP171" si="1793">H171/H188</f>
        <v>5.6693565073453342E-2</v>
      </c>
      <c r="BQ171" s="132">
        <f t="shared" ref="BQ171" si="1794">I171/I188</f>
        <v>6.5880571181306788E-2</v>
      </c>
      <c r="BR171" s="129">
        <f t="shared" ref="BR171" si="1795">J171/J188</f>
        <v>6.6326530612244902E-2</v>
      </c>
      <c r="BS171" s="130">
        <f t="shared" ref="BS171" si="1796">K171/K188</f>
        <v>0.10259365994236311</v>
      </c>
      <c r="BT171" s="131">
        <f t="shared" ref="BT171" si="1797">L171/L188</f>
        <v>5.3140096618357488E-2</v>
      </c>
      <c r="BU171" s="129">
        <f t="shared" ref="BU171" si="1798">M171/M188</f>
        <v>9.7148624779207673E-2</v>
      </c>
      <c r="BV171" s="133">
        <f t="shared" ref="BV171" si="1799">N171/N188</f>
        <v>5.4820415879017016E-2</v>
      </c>
      <c r="BW171" s="134">
        <f t="shared" ref="BW171" si="1800">O171/O188</f>
        <v>7.9939492669304169E-2</v>
      </c>
      <c r="BX171" s="129">
        <f t="shared" ref="BX171" si="1801">P171/P188</f>
        <v>5.6179775280898875E-2</v>
      </c>
      <c r="BY171" s="130">
        <f t="shared" ref="BY171" si="1802">Q171/Q188</f>
        <v>5.5815935236472089E-2</v>
      </c>
      <c r="BZ171" s="131">
        <f t="shared" ref="BZ171" si="1803">R171/R188</f>
        <v>7.7503068560406799E-2</v>
      </c>
      <c r="CA171" s="132">
        <f t="shared" ref="CA171" si="1804">S171/S188</f>
        <v>6.0121633362293661E-2</v>
      </c>
      <c r="CB171" s="129">
        <f t="shared" ref="CB171" si="1805">T171/T188</f>
        <v>6.757634827810266E-2</v>
      </c>
      <c r="CC171" s="130">
        <f t="shared" ref="CC171" si="1806">U171/U188</f>
        <v>7.1308724832214759E-2</v>
      </c>
      <c r="CD171" s="131">
        <f t="shared" ref="CD171" si="1807">V171/V188</f>
        <v>4.5623342175066313E-2</v>
      </c>
      <c r="CE171" s="132">
        <f t="shared" ref="CE171" si="1808">W171/W188</f>
        <v>8.4255957965847256E-2</v>
      </c>
      <c r="CF171" s="129">
        <f t="shared" ref="CF171" si="1809">X171/X188</f>
        <v>6.0995559710212664E-2</v>
      </c>
      <c r="CG171" s="130">
        <f t="shared" ref="CG171" si="1810">Y171/Y188</f>
        <v>6.7589845037916249E-2</v>
      </c>
      <c r="CH171" s="131">
        <f t="shared" ref="CH171" si="1811">Z171/Z188</f>
        <v>6.7031463748290013E-2</v>
      </c>
      <c r="CI171" s="129">
        <f t="shared" ref="CI171" si="1812">AA171/AA188</f>
        <v>6.9312977099236645E-2</v>
      </c>
      <c r="CJ171" s="135">
        <f t="shared" ref="CJ171" si="1813">AB171/AB188</f>
        <v>6.3218553148216158E-2</v>
      </c>
      <c r="CK171" s="136">
        <f t="shared" ref="CK171" si="1814">AC171/AC188</f>
        <v>6.8654813345611673E-2</v>
      </c>
    </row>
    <row r="172" spans="1:89" ht="14" thickTop="1" x14ac:dyDescent="0.15">
      <c r="A172" s="146" t="s">
        <v>24</v>
      </c>
      <c r="B172" s="203">
        <v>457</v>
      </c>
      <c r="C172" s="197">
        <v>413</v>
      </c>
      <c r="D172" s="198">
        <v>282</v>
      </c>
      <c r="E172" s="199">
        <v>209</v>
      </c>
      <c r="F172" s="196">
        <v>324</v>
      </c>
      <c r="G172" s="200">
        <v>211</v>
      </c>
      <c r="H172" s="198">
        <v>570</v>
      </c>
      <c r="I172" s="199">
        <v>549</v>
      </c>
      <c r="J172" s="196">
        <v>110</v>
      </c>
      <c r="K172" s="200">
        <v>120</v>
      </c>
      <c r="L172" s="198">
        <v>199</v>
      </c>
      <c r="M172" s="196">
        <v>272</v>
      </c>
      <c r="N172" s="201">
        <v>435</v>
      </c>
      <c r="O172" s="204">
        <v>486</v>
      </c>
      <c r="P172" s="196">
        <v>248</v>
      </c>
      <c r="Q172" s="200">
        <v>223</v>
      </c>
      <c r="R172" s="198">
        <v>387</v>
      </c>
      <c r="S172" s="199">
        <v>295</v>
      </c>
      <c r="T172" s="196">
        <v>74</v>
      </c>
      <c r="U172" s="200">
        <v>89</v>
      </c>
      <c r="V172" s="198">
        <v>266</v>
      </c>
      <c r="W172" s="205">
        <v>369</v>
      </c>
      <c r="X172" s="196">
        <v>230</v>
      </c>
      <c r="Y172" s="200">
        <v>160</v>
      </c>
      <c r="Z172" s="198">
        <v>469</v>
      </c>
      <c r="AA172" s="196">
        <v>627</v>
      </c>
      <c r="AB172" s="172">
        <f t="shared" si="1623"/>
        <v>4051</v>
      </c>
      <c r="AC172" s="173">
        <f t="shared" si="1624"/>
        <v>4023</v>
      </c>
      <c r="AE172" s="275" t="str">
        <f>$AE$17</f>
        <v>17:00 - 17:59</v>
      </c>
      <c r="AF172" s="126">
        <f t="shared" ref="AF172:AU173" si="1815">SUMIF($A$9:$A$32,$AE172,B$164:B$187)</f>
        <v>507</v>
      </c>
      <c r="AG172" s="186">
        <f t="shared" si="1815"/>
        <v>655</v>
      </c>
      <c r="AH172" s="127">
        <f t="shared" si="1815"/>
        <v>283</v>
      </c>
      <c r="AI172" s="180">
        <f t="shared" si="1815"/>
        <v>367</v>
      </c>
      <c r="AJ172" s="126">
        <f t="shared" si="1815"/>
        <v>484</v>
      </c>
      <c r="AK172" s="128">
        <f t="shared" si="1815"/>
        <v>539</v>
      </c>
      <c r="AL172" s="127">
        <f t="shared" si="1815"/>
        <v>727</v>
      </c>
      <c r="AM172" s="180">
        <f t="shared" si="1815"/>
        <v>777</v>
      </c>
      <c r="AN172" s="126">
        <f t="shared" si="1815"/>
        <v>214</v>
      </c>
      <c r="AO172" s="128">
        <f t="shared" si="1815"/>
        <v>66</v>
      </c>
      <c r="AP172" s="127">
        <f t="shared" si="1815"/>
        <v>377</v>
      </c>
      <c r="AQ172" s="126">
        <f t="shared" si="1815"/>
        <v>158</v>
      </c>
      <c r="AR172" s="179">
        <f t="shared" si="1815"/>
        <v>663</v>
      </c>
      <c r="AS172" s="181">
        <f t="shared" si="1815"/>
        <v>600</v>
      </c>
      <c r="AT172" s="126">
        <f t="shared" si="1815"/>
        <v>359</v>
      </c>
      <c r="AU172" s="128">
        <f t="shared" si="1815"/>
        <v>358</v>
      </c>
      <c r="AV172" s="127">
        <f t="shared" ref="AP172:BE173" si="1816">SUMIF($A$9:$A$32,$AE172,R$164:R$187)</f>
        <v>318</v>
      </c>
      <c r="AW172" s="180">
        <f t="shared" si="1816"/>
        <v>527</v>
      </c>
      <c r="AX172" s="126">
        <f t="shared" si="1816"/>
        <v>184</v>
      </c>
      <c r="AY172" s="128">
        <f t="shared" si="1816"/>
        <v>34</v>
      </c>
      <c r="AZ172" s="127">
        <f t="shared" si="1816"/>
        <v>522</v>
      </c>
      <c r="BA172" s="180">
        <f t="shared" si="1816"/>
        <v>315</v>
      </c>
      <c r="BB172" s="126">
        <f t="shared" si="1816"/>
        <v>362</v>
      </c>
      <c r="BC172" s="128">
        <f t="shared" si="1816"/>
        <v>177</v>
      </c>
      <c r="BD172" s="184">
        <f t="shared" si="1816"/>
        <v>495</v>
      </c>
      <c r="BE172" s="185">
        <f t="shared" si="1816"/>
        <v>743</v>
      </c>
      <c r="BF172" s="170">
        <f>AF172+AH172+AJ172+AL172+AN172+AP172+AR172+AT172+AV172+AX172+AZ172+BB172+BD172</f>
        <v>5495</v>
      </c>
      <c r="BG172" s="171">
        <f>AG172+AI172+AK172+AM172+AO172+AQ172+AS172+AU172+AW172+AY172+BA172+BC172+BE172</f>
        <v>5316</v>
      </c>
      <c r="BI172" s="146" t="s">
        <v>24</v>
      </c>
      <c r="BJ172" s="129">
        <f>B172/B188</f>
        <v>6.2878370941111719E-2</v>
      </c>
      <c r="BK172" s="130">
        <f t="shared" ref="BK172" si="1817">C172/C188</f>
        <v>5.5103402268178787E-2</v>
      </c>
      <c r="BL172" s="131">
        <f t="shared" ref="BL172" si="1818">D172/D188</f>
        <v>7.534063585359338E-2</v>
      </c>
      <c r="BM172" s="132">
        <f t="shared" ref="BM172" si="1819">E172/E188</f>
        <v>4.6714349575324096E-2</v>
      </c>
      <c r="BN172" s="129">
        <f t="shared" ref="BN172" si="1820">F172/F188</f>
        <v>5.6084472909814782E-2</v>
      </c>
      <c r="BO172" s="130">
        <f t="shared" ref="BO172" si="1821">G172/G188</f>
        <v>4.0175171363290178E-2</v>
      </c>
      <c r="BP172" s="131">
        <f t="shared" ref="BP172" si="1822">H172/H188</f>
        <v>5.8969584109248914E-2</v>
      </c>
      <c r="BQ172" s="132">
        <f t="shared" ref="BQ172" si="1823">I172/I188</f>
        <v>5.938987451319775E-2</v>
      </c>
      <c r="BR172" s="129">
        <f t="shared" ref="BR172" si="1824">J172/J188</f>
        <v>5.1020408163265307E-2</v>
      </c>
      <c r="BS172" s="130">
        <f t="shared" ref="BS172" si="1825">K172/K188</f>
        <v>6.9164265129683003E-2</v>
      </c>
      <c r="BT172" s="131">
        <f t="shared" ref="BT172" si="1826">L172/L188</f>
        <v>4.5778697952610997E-2</v>
      </c>
      <c r="BU172" s="129">
        <f t="shared" ref="BU172" si="1827">M172/M188</f>
        <v>6.863487257128438E-2</v>
      </c>
      <c r="BV172" s="133">
        <f t="shared" ref="BV172" si="1828">N172/N188</f>
        <v>5.1394139886578448E-2</v>
      </c>
      <c r="BW172" s="134">
        <f t="shared" ref="BW172" si="1829">O172/O188</f>
        <v>5.6551082150337446E-2</v>
      </c>
      <c r="BX172" s="129">
        <f t="shared" ref="BX172" si="1830">P172/P188</f>
        <v>5.0663942798774259E-2</v>
      </c>
      <c r="BY172" s="130">
        <f t="shared" ref="BY172" si="1831">Q172/Q188</f>
        <v>4.750745632722625E-2</v>
      </c>
      <c r="BZ172" s="131">
        <f t="shared" ref="BZ172" si="1832">R172/R188</f>
        <v>6.7859021567596003E-2</v>
      </c>
      <c r="CA172" s="132">
        <f t="shared" ref="CA172" si="1833">S172/S188</f>
        <v>5.1259774109470024E-2</v>
      </c>
      <c r="CB172" s="129">
        <f t="shared" ref="CB172" si="1834">T172/T188</f>
        <v>4.8083170890188431E-2</v>
      </c>
      <c r="CC172" s="130">
        <f t="shared" ref="CC172" si="1835">U172/U188</f>
        <v>7.4664429530201346E-2</v>
      </c>
      <c r="CD172" s="131">
        <f t="shared" ref="CD172" si="1836">V172/V188</f>
        <v>4.7038019451812553E-2</v>
      </c>
      <c r="CE172" s="132">
        <f t="shared" ref="CE172" si="1837">W172/W188</f>
        <v>6.9243760555451297E-2</v>
      </c>
      <c r="CF172" s="129">
        <f t="shared" ref="CF172" si="1838">X172/X188</f>
        <v>5.3750876372984341E-2</v>
      </c>
      <c r="CG172" s="130">
        <f t="shared" ref="CG172" si="1839">Y172/Y188</f>
        <v>5.2753049785690738E-2</v>
      </c>
      <c r="CH172" s="131">
        <f t="shared" ref="CH172" si="1840">Z172/Z188</f>
        <v>6.4158686730506162E-2</v>
      </c>
      <c r="CI172" s="129">
        <f t="shared" ref="CI172" si="1841">AA172/AA188</f>
        <v>6.3816793893129775E-2</v>
      </c>
      <c r="CJ172" s="135">
        <f t="shared" ref="CJ172" si="1842">AB172/AB188</f>
        <v>5.7215897855992771E-2</v>
      </c>
      <c r="CK172" s="136">
        <f t="shared" ref="CK172" si="1843">AC172/AC188</f>
        <v>5.6995112275979316E-2</v>
      </c>
    </row>
    <row r="173" spans="1:89" x14ac:dyDescent="0.15">
      <c r="A173" s="137" t="s">
        <v>25</v>
      </c>
      <c r="B173" s="206">
        <v>392</v>
      </c>
      <c r="C173" s="190">
        <v>338</v>
      </c>
      <c r="D173" s="191">
        <v>234</v>
      </c>
      <c r="E173" s="192">
        <v>286</v>
      </c>
      <c r="F173" s="189">
        <v>373</v>
      </c>
      <c r="G173" s="193">
        <v>223</v>
      </c>
      <c r="H173" s="191">
        <v>551</v>
      </c>
      <c r="I173" s="192">
        <v>527</v>
      </c>
      <c r="J173" s="189">
        <v>146</v>
      </c>
      <c r="K173" s="190">
        <v>113</v>
      </c>
      <c r="L173" s="191">
        <v>230</v>
      </c>
      <c r="M173" s="189">
        <v>283</v>
      </c>
      <c r="N173" s="194">
        <v>392</v>
      </c>
      <c r="O173" s="207">
        <v>460</v>
      </c>
      <c r="P173" s="189">
        <v>258</v>
      </c>
      <c r="Q173" s="190">
        <v>225</v>
      </c>
      <c r="R173" s="191">
        <v>365</v>
      </c>
      <c r="S173" s="192">
        <v>373</v>
      </c>
      <c r="T173" s="198">
        <v>61</v>
      </c>
      <c r="U173" s="189">
        <v>46</v>
      </c>
      <c r="V173" s="191">
        <v>345</v>
      </c>
      <c r="W173" s="208">
        <v>360</v>
      </c>
      <c r="X173" s="189">
        <v>209</v>
      </c>
      <c r="Y173" s="193">
        <v>143</v>
      </c>
      <c r="Z173" s="191">
        <v>500</v>
      </c>
      <c r="AA173" s="189">
        <v>566</v>
      </c>
      <c r="AB173" s="172">
        <f t="shared" si="1623"/>
        <v>4056</v>
      </c>
      <c r="AC173" s="173">
        <f t="shared" si="1624"/>
        <v>3943</v>
      </c>
      <c r="AE173" s="277" t="str">
        <f>$AE$18</f>
        <v>18:00 - 18:59</v>
      </c>
      <c r="AF173" s="126">
        <f t="shared" si="1815"/>
        <v>543</v>
      </c>
      <c r="AG173" s="190">
        <f t="shared" si="1815"/>
        <v>647</v>
      </c>
      <c r="AH173" s="191">
        <f t="shared" si="1815"/>
        <v>196</v>
      </c>
      <c r="AI173" s="192">
        <f t="shared" si="1815"/>
        <v>347</v>
      </c>
      <c r="AJ173" s="278">
        <f t="shared" si="1815"/>
        <v>307</v>
      </c>
      <c r="AK173" s="193">
        <f t="shared" si="1815"/>
        <v>571</v>
      </c>
      <c r="AL173" s="191">
        <f t="shared" si="1815"/>
        <v>736</v>
      </c>
      <c r="AM173" s="192">
        <f t="shared" si="1815"/>
        <v>687</v>
      </c>
      <c r="AN173" s="278">
        <f t="shared" si="1815"/>
        <v>188</v>
      </c>
      <c r="AO173" s="193">
        <f t="shared" si="1815"/>
        <v>44</v>
      </c>
      <c r="AP173" s="191">
        <f t="shared" si="1816"/>
        <v>326</v>
      </c>
      <c r="AQ173" s="278">
        <f t="shared" si="1816"/>
        <v>141</v>
      </c>
      <c r="AR173" s="194">
        <f t="shared" si="1816"/>
        <v>623</v>
      </c>
      <c r="AS173" s="195">
        <f t="shared" si="1816"/>
        <v>566</v>
      </c>
      <c r="AT173" s="278">
        <f t="shared" si="1816"/>
        <v>394</v>
      </c>
      <c r="AU173" s="193">
        <f t="shared" si="1816"/>
        <v>443</v>
      </c>
      <c r="AV173" s="191">
        <f t="shared" si="1816"/>
        <v>354</v>
      </c>
      <c r="AW173" s="192">
        <f t="shared" si="1816"/>
        <v>520</v>
      </c>
      <c r="AX173" s="278">
        <f t="shared" si="1816"/>
        <v>134</v>
      </c>
      <c r="AY173" s="193">
        <f t="shared" si="1816"/>
        <v>33</v>
      </c>
      <c r="AZ173" s="191">
        <f t="shared" si="1816"/>
        <v>476</v>
      </c>
      <c r="BA173" s="192">
        <f t="shared" si="1816"/>
        <v>300</v>
      </c>
      <c r="BB173" s="278">
        <f t="shared" si="1816"/>
        <v>365</v>
      </c>
      <c r="BC173" s="193">
        <f t="shared" si="1816"/>
        <v>261</v>
      </c>
      <c r="BD173" s="191">
        <f t="shared" si="1816"/>
        <v>346</v>
      </c>
      <c r="BE173" s="278">
        <f t="shared" si="1816"/>
        <v>824</v>
      </c>
      <c r="BF173" s="172">
        <f>SUM(AF173,AH173,AJ173,AL173,AN173,AP173,AR173,AT173,AV173,AX173,AZ173,BB173,BD173)</f>
        <v>4988</v>
      </c>
      <c r="BG173" s="173">
        <f>SUM(AG173,AI173,AK173,AM173,AO173,AQ173,AS173,AU173,AW173,AY173,BA173,BC173,BE173)</f>
        <v>5384</v>
      </c>
      <c r="BI173" s="137" t="s">
        <v>25</v>
      </c>
      <c r="BJ173" s="129">
        <f>B173/B188</f>
        <v>5.3935057787561913E-2</v>
      </c>
      <c r="BK173" s="130">
        <f t="shared" ref="BK173" si="1844">C173/C188</f>
        <v>4.5096731154102739E-2</v>
      </c>
      <c r="BL173" s="131">
        <f t="shared" ref="BL173" si="1845">D173/D188</f>
        <v>6.2516697835960464E-2</v>
      </c>
      <c r="BM173" s="132">
        <f t="shared" ref="BM173" si="1846">E173/E188</f>
        <v>6.3924899418864548E-2</v>
      </c>
      <c r="BN173" s="129">
        <f t="shared" ref="BN173" si="1847">F173/F188</f>
        <v>6.4566383936299113E-2</v>
      </c>
      <c r="BO173" s="130">
        <f t="shared" ref="BO173" si="1848">G173/G188</f>
        <v>4.246001523229246E-2</v>
      </c>
      <c r="BP173" s="131">
        <f t="shared" ref="BP173" si="1849">H173/H188</f>
        <v>5.7003931305607283E-2</v>
      </c>
      <c r="BQ173" s="132">
        <f t="shared" ref="BQ173" si="1850">I173/I188</f>
        <v>5.7009952401557769E-2</v>
      </c>
      <c r="BR173" s="129">
        <f t="shared" ref="BR173" si="1851">J173/J188</f>
        <v>6.7717996289424862E-2</v>
      </c>
      <c r="BS173" s="130">
        <f t="shared" ref="BS173" si="1852">K173/K188</f>
        <v>6.512968299711816E-2</v>
      </c>
      <c r="BT173" s="131">
        <f t="shared" ref="BT173" si="1853">L173/L188</f>
        <v>5.2910052910052907E-2</v>
      </c>
      <c r="BU173" s="129">
        <f t="shared" ref="BU173" si="1854">M173/M188</f>
        <v>7.1410547564976029E-2</v>
      </c>
      <c r="BV173" s="133">
        <f t="shared" ref="BV173" si="1855">N173/N188</f>
        <v>4.6313799621928164E-2</v>
      </c>
      <c r="BW173" s="134">
        <f t="shared" ref="BW173" si="1856">O173/O188</f>
        <v>5.3525715615545727E-2</v>
      </c>
      <c r="BX173" s="129">
        <f t="shared" ref="BX173" si="1857">P173/P188</f>
        <v>5.2706843718079675E-2</v>
      </c>
      <c r="BY173" s="130">
        <f t="shared" ref="BY173" si="1858">Q173/Q188</f>
        <v>4.7933532168726034E-2</v>
      </c>
      <c r="BZ173" s="131">
        <f t="shared" ref="BZ173" si="1859">R173/R188</f>
        <v>6.4001402770471685E-2</v>
      </c>
      <c r="CA173" s="132">
        <f t="shared" ref="CA173" si="1860">S173/S188</f>
        <v>6.4813205907906166E-2</v>
      </c>
      <c r="CB173" s="129">
        <f t="shared" ref="CB173" si="1861">T173/T188</f>
        <v>3.9636127355425599E-2</v>
      </c>
      <c r="CC173" s="130">
        <f t="shared" ref="CC173" si="1862">U173/U188</f>
        <v>3.8590604026845637E-2</v>
      </c>
      <c r="CD173" s="131">
        <f t="shared" ref="CD173" si="1863">V173/V188</f>
        <v>6.1007957559681698E-2</v>
      </c>
      <c r="CE173" s="132">
        <f t="shared" ref="CE173" si="1864">W173/W188</f>
        <v>6.7554888346781763E-2</v>
      </c>
      <c r="CF173" s="129">
        <f t="shared" ref="CF173" si="1865">X173/X188</f>
        <v>4.8843187660668377E-2</v>
      </c>
      <c r="CG173" s="130">
        <f t="shared" ref="CG173" si="1866">Y173/Y188</f>
        <v>4.7148038245961095E-2</v>
      </c>
      <c r="CH173" s="131">
        <f t="shared" ref="CH173" si="1867">Z173/Z188</f>
        <v>6.8399452804377564E-2</v>
      </c>
      <c r="CI173" s="129">
        <f t="shared" ref="CI173" si="1868">AA173/AA188</f>
        <v>5.760814249363868E-2</v>
      </c>
      <c r="CJ173" s="135">
        <f t="shared" ref="CJ173" si="1869">AB173/AB188</f>
        <v>5.7286517330018924E-2</v>
      </c>
      <c r="CK173" s="136">
        <f t="shared" ref="CK173" si="1870">AC173/AC188</f>
        <v>5.5861726995820642E-2</v>
      </c>
    </row>
    <row r="174" spans="1:89" ht="14" thickBot="1" x14ac:dyDescent="0.2">
      <c r="A174" s="146" t="s">
        <v>26</v>
      </c>
      <c r="B174" s="203">
        <v>371</v>
      </c>
      <c r="C174" s="197">
        <v>458</v>
      </c>
      <c r="D174" s="198">
        <v>233</v>
      </c>
      <c r="E174" s="199">
        <v>282</v>
      </c>
      <c r="F174" s="196">
        <v>317</v>
      </c>
      <c r="G174" s="200">
        <v>227</v>
      </c>
      <c r="H174" s="198">
        <v>533</v>
      </c>
      <c r="I174" s="199">
        <v>603</v>
      </c>
      <c r="J174" s="196">
        <v>111</v>
      </c>
      <c r="K174" s="197">
        <v>98</v>
      </c>
      <c r="L174" s="198">
        <v>217</v>
      </c>
      <c r="M174" s="196">
        <v>283</v>
      </c>
      <c r="N174" s="201">
        <v>460</v>
      </c>
      <c r="O174" s="204">
        <v>430</v>
      </c>
      <c r="P174" s="196">
        <v>232</v>
      </c>
      <c r="Q174" s="197">
        <v>183</v>
      </c>
      <c r="R174" s="198">
        <v>351</v>
      </c>
      <c r="S174" s="199">
        <v>317</v>
      </c>
      <c r="T174" s="196">
        <v>68</v>
      </c>
      <c r="U174" s="200">
        <v>61</v>
      </c>
      <c r="V174" s="198">
        <v>251</v>
      </c>
      <c r="W174" s="205">
        <v>306</v>
      </c>
      <c r="X174" s="196">
        <v>184</v>
      </c>
      <c r="Y174" s="200">
        <v>130</v>
      </c>
      <c r="Z174" s="198">
        <v>524</v>
      </c>
      <c r="AA174" s="196">
        <v>601</v>
      </c>
      <c r="AB174" s="172">
        <f t="shared" si="1623"/>
        <v>3852</v>
      </c>
      <c r="AC174" s="173">
        <f t="shared" si="1624"/>
        <v>3979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5.104567969179967E-2</v>
      </c>
      <c r="BK174" s="130">
        <f t="shared" ref="BK174" si="1871">C174/C188</f>
        <v>6.1107404936624414E-2</v>
      </c>
      <c r="BL174" s="131">
        <f t="shared" ref="BL174" si="1872">D174/D188</f>
        <v>6.2249532460593109E-2</v>
      </c>
      <c r="BM174" s="132">
        <f t="shared" ref="BM174" si="1873">E174/E188</f>
        <v>6.3030844881537776E-2</v>
      </c>
      <c r="BN174" s="129">
        <f t="shared" ref="BN174" si="1874">F174/F188</f>
        <v>5.4872771334602735E-2</v>
      </c>
      <c r="BO174" s="130">
        <f t="shared" ref="BO174" si="1875">G174/G188</f>
        <v>4.3221629855293223E-2</v>
      </c>
      <c r="BP174" s="131">
        <f t="shared" ref="BP174" si="1876">H174/H188</f>
        <v>5.5141733912683635E-2</v>
      </c>
      <c r="BQ174" s="132">
        <f t="shared" ref="BQ174" si="1877">I174/I188</f>
        <v>6.5231501514495888E-2</v>
      </c>
      <c r="BR174" s="129">
        <f t="shared" ref="BR174" si="1878">J174/J188</f>
        <v>5.1484230055658629E-2</v>
      </c>
      <c r="BS174" s="130">
        <f t="shared" ref="BS174" si="1879">K174/K188</f>
        <v>5.648414985590778E-2</v>
      </c>
      <c r="BT174" s="131">
        <f t="shared" ref="BT174" si="1880">L174/L188</f>
        <v>4.9919484702093397E-2</v>
      </c>
      <c r="BU174" s="129">
        <f t="shared" ref="BU174" si="1881">M174/M188</f>
        <v>7.1410547564976029E-2</v>
      </c>
      <c r="BV174" s="133">
        <f t="shared" ref="BV174" si="1882">N174/N188</f>
        <v>5.434782608695652E-2</v>
      </c>
      <c r="BW174" s="134">
        <f t="shared" ref="BW174" si="1883">O174/O188</f>
        <v>5.0034908075401445E-2</v>
      </c>
      <c r="BX174" s="129">
        <f t="shared" ref="BX174" si="1884">P174/P188</f>
        <v>4.7395301327885594E-2</v>
      </c>
      <c r="BY174" s="130">
        <f t="shared" ref="BY174" si="1885">Q174/Q188</f>
        <v>3.8985939497230504E-2</v>
      </c>
      <c r="BZ174" s="131">
        <f t="shared" ref="BZ174" si="1886">R174/R188</f>
        <v>6.1546554445028934E-2</v>
      </c>
      <c r="CA174" s="132">
        <f t="shared" ref="CA174" si="1887">S174/S188</f>
        <v>5.5082536924413554E-2</v>
      </c>
      <c r="CB174" s="129">
        <f t="shared" ref="CB174" si="1888">T174/T188</f>
        <v>4.4184535412605586E-2</v>
      </c>
      <c r="CC174" s="130">
        <f t="shared" ref="CC174" si="1889">U174/U188</f>
        <v>5.1174496644295304E-2</v>
      </c>
      <c r="CD174" s="131">
        <f t="shared" ref="CD174" si="1890">V174/V188</f>
        <v>4.4385499557913349E-2</v>
      </c>
      <c r="CE174" s="132">
        <f t="shared" ref="CE174" si="1891">W174/W188</f>
        <v>5.7421655094764497E-2</v>
      </c>
      <c r="CF174" s="129">
        <f t="shared" ref="CF174" si="1892">X174/X188</f>
        <v>4.3000701098387474E-2</v>
      </c>
      <c r="CG174" s="130">
        <f t="shared" ref="CG174" si="1893">Y174/Y188</f>
        <v>4.2861852950873719E-2</v>
      </c>
      <c r="CH174" s="131">
        <f t="shared" ref="CH174" si="1894">Z174/Z188</f>
        <v>7.1682626538987687E-2</v>
      </c>
      <c r="CI174" s="129">
        <f t="shared" ref="CI174" si="1895">AA174/AA188</f>
        <v>6.1170483460559796E-2</v>
      </c>
      <c r="CJ174" s="135">
        <f t="shared" ref="CJ174" si="1896">AB174/AB188</f>
        <v>5.4405242789751701E-2</v>
      </c>
      <c r="CK174" s="136">
        <f t="shared" ref="CK174" si="1897">AC174/AC188</f>
        <v>5.6371750371892043E-2</v>
      </c>
    </row>
    <row r="175" spans="1:89" ht="15" thickTop="1" thickBot="1" x14ac:dyDescent="0.2">
      <c r="A175" s="137" t="s">
        <v>27</v>
      </c>
      <c r="B175" s="206">
        <v>313</v>
      </c>
      <c r="C175" s="190">
        <v>469</v>
      </c>
      <c r="D175" s="191">
        <v>191</v>
      </c>
      <c r="E175" s="192">
        <v>309</v>
      </c>
      <c r="F175" s="189">
        <v>312</v>
      </c>
      <c r="G175" s="193">
        <v>249</v>
      </c>
      <c r="H175" s="191">
        <v>511</v>
      </c>
      <c r="I175" s="192">
        <v>573</v>
      </c>
      <c r="J175" s="189">
        <v>141</v>
      </c>
      <c r="K175" s="190">
        <v>83</v>
      </c>
      <c r="L175" s="191">
        <v>310</v>
      </c>
      <c r="M175" s="189">
        <v>216</v>
      </c>
      <c r="N175" s="194">
        <v>495</v>
      </c>
      <c r="O175" s="207">
        <v>463</v>
      </c>
      <c r="P175" s="189">
        <v>253</v>
      </c>
      <c r="Q175" s="190">
        <v>228</v>
      </c>
      <c r="R175" s="191">
        <v>294</v>
      </c>
      <c r="S175" s="192">
        <v>341</v>
      </c>
      <c r="T175" s="189">
        <v>81</v>
      </c>
      <c r="U175" s="193">
        <v>54</v>
      </c>
      <c r="V175" s="191">
        <v>355</v>
      </c>
      <c r="W175" s="208">
        <v>281</v>
      </c>
      <c r="X175" s="189">
        <v>212</v>
      </c>
      <c r="Y175" s="193">
        <v>107</v>
      </c>
      <c r="Z175" s="191">
        <v>439</v>
      </c>
      <c r="AA175" s="189">
        <v>583</v>
      </c>
      <c r="AB175" s="172">
        <f t="shared" si="1623"/>
        <v>3907</v>
      </c>
      <c r="AC175" s="173">
        <f t="shared" si="1624"/>
        <v>3956</v>
      </c>
      <c r="AE175" s="269" t="s">
        <v>13</v>
      </c>
      <c r="AF175" s="20">
        <f t="shared" ref="AF175:BG175" si="1898">SUM(AF172:AF174)</f>
        <v>1050</v>
      </c>
      <c r="AG175" s="21">
        <f t="shared" si="1898"/>
        <v>1302</v>
      </c>
      <c r="AH175" s="20">
        <f t="shared" si="1898"/>
        <v>479</v>
      </c>
      <c r="AI175" s="21">
        <f t="shared" si="1898"/>
        <v>714</v>
      </c>
      <c r="AJ175" s="20">
        <f t="shared" si="1898"/>
        <v>791</v>
      </c>
      <c r="AK175" s="21">
        <f t="shared" si="1898"/>
        <v>1110</v>
      </c>
      <c r="AL175" s="20">
        <f t="shared" si="1898"/>
        <v>1463</v>
      </c>
      <c r="AM175" s="21">
        <f t="shared" si="1898"/>
        <v>1464</v>
      </c>
      <c r="AN175" s="20">
        <f t="shared" si="1898"/>
        <v>402</v>
      </c>
      <c r="AO175" s="21">
        <f t="shared" si="1898"/>
        <v>110</v>
      </c>
      <c r="AP175" s="20">
        <f t="shared" si="1898"/>
        <v>703</v>
      </c>
      <c r="AQ175" s="21">
        <f t="shared" si="1898"/>
        <v>299</v>
      </c>
      <c r="AR175" s="20">
        <f t="shared" si="1898"/>
        <v>1286</v>
      </c>
      <c r="AS175" s="21">
        <f t="shared" si="1898"/>
        <v>1166</v>
      </c>
      <c r="AT175" s="20">
        <f t="shared" si="1898"/>
        <v>753</v>
      </c>
      <c r="AU175" s="21">
        <f t="shared" si="1898"/>
        <v>801</v>
      </c>
      <c r="AV175" s="20">
        <f t="shared" si="1898"/>
        <v>672</v>
      </c>
      <c r="AW175" s="21">
        <f t="shared" si="1898"/>
        <v>1047</v>
      </c>
      <c r="AX175" s="20">
        <f t="shared" si="1898"/>
        <v>318</v>
      </c>
      <c r="AY175" s="21">
        <f t="shared" si="1898"/>
        <v>67</v>
      </c>
      <c r="AZ175" s="20">
        <f t="shared" si="1898"/>
        <v>998</v>
      </c>
      <c r="BA175" s="21">
        <f t="shared" si="1898"/>
        <v>615</v>
      </c>
      <c r="BB175" s="20">
        <f t="shared" si="1898"/>
        <v>727</v>
      </c>
      <c r="BC175" s="21">
        <f t="shared" si="1898"/>
        <v>438</v>
      </c>
      <c r="BD175" s="20">
        <f t="shared" si="1898"/>
        <v>841</v>
      </c>
      <c r="BE175" s="21">
        <f t="shared" si="1898"/>
        <v>1567</v>
      </c>
      <c r="BF175" s="174">
        <f t="shared" si="1898"/>
        <v>10483</v>
      </c>
      <c r="BG175" s="175">
        <f t="shared" si="1898"/>
        <v>10700</v>
      </c>
      <c r="BI175" s="137" t="s">
        <v>27</v>
      </c>
      <c r="BJ175" s="129">
        <f>B175/B188</f>
        <v>4.3065492570170609E-2</v>
      </c>
      <c r="BK175" s="130">
        <f t="shared" ref="BK175" si="1899">C175/C188</f>
        <v>6.2575050033355575E-2</v>
      </c>
      <c r="BL175" s="131">
        <f t="shared" ref="BL175" si="1900">D175/D188</f>
        <v>5.1028586695164309E-2</v>
      </c>
      <c r="BM175" s="132">
        <f t="shared" ref="BM175" si="1901">E175/E188</f>
        <v>6.9065713008493512E-2</v>
      </c>
      <c r="BN175" s="129">
        <f t="shared" ref="BN175" si="1902">F175/F188</f>
        <v>5.4007270209451272E-2</v>
      </c>
      <c r="BO175" s="130">
        <f t="shared" ref="BO175" si="1903">G175/G188</f>
        <v>4.7410510281797408E-2</v>
      </c>
      <c r="BP175" s="131">
        <f t="shared" ref="BP175" si="1904">H175/H188</f>
        <v>5.2865714876888063E-2</v>
      </c>
      <c r="BQ175" s="132">
        <f t="shared" ref="BQ175" si="1905">I175/I188</f>
        <v>6.1986153180441365E-2</v>
      </c>
      <c r="BR175" s="129">
        <f t="shared" ref="BR175" si="1906">J175/J188</f>
        <v>6.5398886827458258E-2</v>
      </c>
      <c r="BS175" s="130">
        <f t="shared" ref="BS175" si="1907">K175/K188</f>
        <v>4.7838616714697406E-2</v>
      </c>
      <c r="BT175" s="131">
        <f t="shared" ref="BT175" si="1908">L175/L188</f>
        <v>7.1313549574419141E-2</v>
      </c>
      <c r="BU175" s="129">
        <f t="shared" ref="BU175" si="1909">M175/M188</f>
        <v>5.4504163512490537E-2</v>
      </c>
      <c r="BV175" s="133">
        <f t="shared" ref="BV175" si="1910">N175/N188</f>
        <v>5.8482986767485826E-2</v>
      </c>
      <c r="BW175" s="134">
        <f t="shared" ref="BW175" si="1911">O175/O188</f>
        <v>5.3874796369560156E-2</v>
      </c>
      <c r="BX175" s="129">
        <f t="shared" ref="BX175" si="1912">P175/P188</f>
        <v>5.1685393258426963E-2</v>
      </c>
      <c r="BY175" s="130">
        <f t="shared" ref="BY175" si="1913">Q175/Q188</f>
        <v>4.8572645930975711E-2</v>
      </c>
      <c r="BZ175" s="131">
        <f t="shared" ref="BZ175" si="1914">R175/R188</f>
        <v>5.1551814834297736E-2</v>
      </c>
      <c r="CA175" s="132">
        <f t="shared" ref="CA175" si="1915">S175/S188</f>
        <v>5.9252823631624672E-2</v>
      </c>
      <c r="CB175" s="129">
        <f t="shared" ref="CB175" si="1916">T175/T188</f>
        <v>5.2631578947368418E-2</v>
      </c>
      <c r="CC175" s="130">
        <f t="shared" ref="CC175" si="1917">U175/U188</f>
        <v>4.5302013422818789E-2</v>
      </c>
      <c r="CD175" s="131">
        <f t="shared" ref="CD175" si="1918">V175/V188</f>
        <v>6.2776304155614499E-2</v>
      </c>
      <c r="CE175" s="132">
        <f t="shared" ref="CE175" si="1919">W175/W188</f>
        <v>5.2730343404015764E-2</v>
      </c>
      <c r="CF175" s="129">
        <f t="shared" ref="CF175" si="1920">X175/X188</f>
        <v>4.9544286048142087E-2</v>
      </c>
      <c r="CG175" s="130">
        <f t="shared" ref="CG175" si="1921">Y175/Y188</f>
        <v>3.5278602044180679E-2</v>
      </c>
      <c r="CH175" s="131">
        <f t="shared" ref="CH175" si="1922">Z175/Z188</f>
        <v>6.0054719562243501E-2</v>
      </c>
      <c r="CI175" s="129">
        <f t="shared" ref="CI175" si="1923">AA175/AA188</f>
        <v>5.9338422391857507E-2</v>
      </c>
      <c r="CJ175" s="135">
        <f t="shared" ref="CJ175" si="1924">AB175/AB188</f>
        <v>5.5182057004039435E-2</v>
      </c>
      <c r="CK175" s="136">
        <f t="shared" ref="CK175" si="1925">AC175/AC188</f>
        <v>5.6045902103846426E-2</v>
      </c>
    </row>
    <row r="176" spans="1:89" ht="14" thickTop="1" x14ac:dyDescent="0.15">
      <c r="A176" s="146" t="s">
        <v>28</v>
      </c>
      <c r="B176" s="203">
        <v>317</v>
      </c>
      <c r="C176" s="197">
        <v>555</v>
      </c>
      <c r="D176" s="198">
        <v>193</v>
      </c>
      <c r="E176" s="199">
        <v>364</v>
      </c>
      <c r="F176" s="196">
        <v>301</v>
      </c>
      <c r="G176" s="200">
        <v>351</v>
      </c>
      <c r="H176" s="198">
        <v>558</v>
      </c>
      <c r="I176" s="199">
        <v>672</v>
      </c>
      <c r="J176" s="196">
        <v>162</v>
      </c>
      <c r="K176" s="197">
        <v>50</v>
      </c>
      <c r="L176" s="198">
        <v>340</v>
      </c>
      <c r="M176" s="196">
        <v>193</v>
      </c>
      <c r="N176" s="201">
        <v>594</v>
      </c>
      <c r="O176" s="204">
        <v>388</v>
      </c>
      <c r="P176" s="196">
        <v>318</v>
      </c>
      <c r="Q176" s="197">
        <v>223</v>
      </c>
      <c r="R176" s="198">
        <v>323</v>
      </c>
      <c r="S176" s="199">
        <v>395</v>
      </c>
      <c r="T176" s="196">
        <v>159</v>
      </c>
      <c r="U176" s="200">
        <v>35</v>
      </c>
      <c r="V176" s="198">
        <v>419</v>
      </c>
      <c r="W176" s="205">
        <v>326</v>
      </c>
      <c r="X176" s="196">
        <v>285</v>
      </c>
      <c r="Y176" s="200">
        <v>125</v>
      </c>
      <c r="Z176" s="198">
        <v>473</v>
      </c>
      <c r="AA176" s="196">
        <v>600</v>
      </c>
      <c r="AB176" s="172">
        <f t="shared" si="1623"/>
        <v>4442</v>
      </c>
      <c r="AC176" s="173">
        <f t="shared" si="1624"/>
        <v>4277</v>
      </c>
      <c r="BI176" s="146" t="s">
        <v>28</v>
      </c>
      <c r="BJ176" s="129">
        <f>B176/B188</f>
        <v>4.3615850302696754E-2</v>
      </c>
      <c r="BK176" s="130">
        <f t="shared" ref="BK176" si="1926">C176/C188</f>
        <v>7.4049366244162779E-2</v>
      </c>
      <c r="BL176" s="131">
        <f t="shared" ref="BL176" si="1927">D176/D188</f>
        <v>5.1562917445899012E-2</v>
      </c>
      <c r="BM176" s="132">
        <f t="shared" ref="BM176" si="1928">E176/E188</f>
        <v>8.1358962896736706E-2</v>
      </c>
      <c r="BN176" s="129">
        <f t="shared" ref="BN176" si="1929">F176/F188</f>
        <v>5.2103167734118057E-2</v>
      </c>
      <c r="BO176" s="130">
        <f t="shared" ref="BO176" si="1930">G176/G188</f>
        <v>6.6831683168316836E-2</v>
      </c>
      <c r="BP176" s="131">
        <f t="shared" ref="BP176" si="1931">H176/H188</f>
        <v>5.7728119180633149E-2</v>
      </c>
      <c r="BQ176" s="132">
        <f t="shared" ref="BQ176" si="1932">I176/I188</f>
        <v>7.2695802682821289E-2</v>
      </c>
      <c r="BR176" s="129">
        <f t="shared" ref="BR176" si="1933">J176/J188</f>
        <v>7.5139146567718001E-2</v>
      </c>
      <c r="BS176" s="130">
        <f t="shared" ref="BS176" si="1934">K176/K188</f>
        <v>2.8818443804034581E-2</v>
      </c>
      <c r="BT176" s="131">
        <f t="shared" ref="BT176" si="1935">L176/L188</f>
        <v>7.821486082355647E-2</v>
      </c>
      <c r="BU176" s="129">
        <f t="shared" ref="BU176" si="1936">M176/M188</f>
        <v>4.870047943477164E-2</v>
      </c>
      <c r="BV176" s="133">
        <f t="shared" ref="BV176" si="1937">N176/N188</f>
        <v>7.0179584120982991E-2</v>
      </c>
      <c r="BW176" s="134">
        <f t="shared" ref="BW176" si="1938">O176/O188</f>
        <v>4.514777751919944E-2</v>
      </c>
      <c r="BX176" s="129">
        <f t="shared" ref="BX176" si="1939">P176/P188</f>
        <v>6.4964249233912155E-2</v>
      </c>
      <c r="BY176" s="130">
        <f t="shared" ref="BY176" si="1940">Q176/Q188</f>
        <v>4.750745632722625E-2</v>
      </c>
      <c r="BZ176" s="131">
        <f t="shared" ref="BZ176" si="1941">R176/R188</f>
        <v>5.663685779414343E-2</v>
      </c>
      <c r="CA176" s="132">
        <f t="shared" ref="CA176" si="1942">S176/S188</f>
        <v>6.8635968722849702E-2</v>
      </c>
      <c r="CB176" s="129">
        <f t="shared" ref="CB176" si="1943">T176/T188</f>
        <v>0.10331384015594541</v>
      </c>
      <c r="CC176" s="130">
        <f t="shared" ref="CC176" si="1944">U176/U188</f>
        <v>2.936241610738255E-2</v>
      </c>
      <c r="CD176" s="131">
        <f t="shared" ref="CD176" si="1945">V176/V188</f>
        <v>7.4093722369584433E-2</v>
      </c>
      <c r="CE176" s="132">
        <f t="shared" ref="CE176" si="1946">W176/W188</f>
        <v>6.1174704447363483E-2</v>
      </c>
      <c r="CF176" s="129">
        <f t="shared" ref="CF176" si="1947">X176/X188</f>
        <v>6.6604346810002338E-2</v>
      </c>
      <c r="CG176" s="130">
        <f t="shared" ref="CG176" si="1948">Y176/Y188</f>
        <v>4.1213320145070884E-2</v>
      </c>
      <c r="CH176" s="131">
        <f t="shared" ref="CH176" si="1949">Z176/Z188</f>
        <v>6.4705882352941183E-2</v>
      </c>
      <c r="CI176" s="129">
        <f t="shared" ref="CI176" si="1950">AA176/AA188</f>
        <v>6.1068702290076333E-2</v>
      </c>
      <c r="CJ176" s="135">
        <f t="shared" ref="CJ176" si="1951">AB176/AB188</f>
        <v>6.2738340724838276E-2</v>
      </c>
      <c r="CK176" s="136">
        <f t="shared" ref="CK176" si="1952">AC176/AC188</f>
        <v>6.0593610540483109E-2</v>
      </c>
    </row>
    <row r="177" spans="1:89" x14ac:dyDescent="0.15">
      <c r="A177" s="137" t="s">
        <v>29</v>
      </c>
      <c r="B177" s="206">
        <v>403</v>
      </c>
      <c r="C177" s="190">
        <v>638</v>
      </c>
      <c r="D177" s="191">
        <v>248</v>
      </c>
      <c r="E177" s="192">
        <v>372</v>
      </c>
      <c r="F177" s="189">
        <v>398</v>
      </c>
      <c r="G177" s="193">
        <v>376</v>
      </c>
      <c r="H177" s="191">
        <v>679</v>
      </c>
      <c r="I177" s="192">
        <v>636</v>
      </c>
      <c r="J177" s="189">
        <v>206</v>
      </c>
      <c r="K177" s="190">
        <v>71</v>
      </c>
      <c r="L177" s="191">
        <v>337</v>
      </c>
      <c r="M177" s="189">
        <v>168</v>
      </c>
      <c r="N177" s="194">
        <v>563</v>
      </c>
      <c r="O177" s="207">
        <v>532</v>
      </c>
      <c r="P177" s="189">
        <v>372</v>
      </c>
      <c r="Q177" s="190">
        <v>321</v>
      </c>
      <c r="R177" s="191">
        <v>365</v>
      </c>
      <c r="S177" s="192">
        <v>414</v>
      </c>
      <c r="T177" s="189">
        <v>196</v>
      </c>
      <c r="U177" s="193">
        <v>32</v>
      </c>
      <c r="V177" s="191">
        <v>437</v>
      </c>
      <c r="W177" s="208">
        <v>312</v>
      </c>
      <c r="X177" s="189">
        <v>379</v>
      </c>
      <c r="Y177" s="193">
        <v>171</v>
      </c>
      <c r="Z177" s="191">
        <v>501</v>
      </c>
      <c r="AA177" s="189">
        <v>673</v>
      </c>
      <c r="AB177" s="172">
        <f t="shared" si="1623"/>
        <v>5084</v>
      </c>
      <c r="AC177" s="173">
        <f t="shared" si="1624"/>
        <v>4716</v>
      </c>
      <c r="BI177" s="137" t="s">
        <v>29</v>
      </c>
      <c r="BJ177" s="129">
        <f>B177/B188</f>
        <v>5.5448541552008804E-2</v>
      </c>
      <c r="BK177" s="130">
        <f t="shared" ref="BK177" si="1953">C177/C188</f>
        <v>8.5123415610406941E-2</v>
      </c>
      <c r="BL177" s="131">
        <f t="shared" ref="BL177" si="1954">D177/D188</f>
        <v>6.6257013091103392E-2</v>
      </c>
      <c r="BM177" s="132">
        <f t="shared" ref="BM177" si="1955">E177/E188</f>
        <v>8.3147071971390249E-2</v>
      </c>
      <c r="BN177" s="129">
        <f t="shared" ref="BN177" si="1956">F177/F188</f>
        <v>6.8893889562056429E-2</v>
      </c>
      <c r="BO177" s="130">
        <f t="shared" ref="BO177" si="1957">G177/G188</f>
        <v>7.1591774562071595E-2</v>
      </c>
      <c r="BP177" s="131">
        <f t="shared" ref="BP177" si="1958">H177/H188</f>
        <v>7.0246223877508798E-2</v>
      </c>
      <c r="BQ177" s="132">
        <f t="shared" ref="BQ177" si="1959">I177/I188</f>
        <v>6.880138468195586E-2</v>
      </c>
      <c r="BR177" s="129">
        <f t="shared" ref="BR177" si="1960">J177/J188</f>
        <v>9.5547309833024119E-2</v>
      </c>
      <c r="BS177" s="130">
        <f t="shared" ref="BS177" si="1961">K177/K188</f>
        <v>4.092219020172911E-2</v>
      </c>
      <c r="BT177" s="131">
        <f t="shared" ref="BT177" si="1962">L177/L188</f>
        <v>7.7524729698642741E-2</v>
      </c>
      <c r="BU177" s="129">
        <f t="shared" ref="BU177" si="1963">M177/M188</f>
        <v>4.2392127176381529E-2</v>
      </c>
      <c r="BV177" s="133">
        <f t="shared" ref="BV177" si="1964">N177/N188</f>
        <v>6.6517013232514174E-2</v>
      </c>
      <c r="BW177" s="134">
        <f t="shared" ref="BW177" si="1965">O177/O188</f>
        <v>6.190365371189202E-2</v>
      </c>
      <c r="BX177" s="129">
        <f t="shared" ref="BX177" si="1966">P177/P188</f>
        <v>7.5995914198161388E-2</v>
      </c>
      <c r="BY177" s="130">
        <f t="shared" ref="BY177" si="1967">Q177/Q188</f>
        <v>6.8385172560715801E-2</v>
      </c>
      <c r="BZ177" s="131">
        <f t="shared" ref="BZ177" si="1968">R177/R188</f>
        <v>6.4001402770471685E-2</v>
      </c>
      <c r="CA177" s="132">
        <f t="shared" ref="CA177" si="1969">S177/S188</f>
        <v>7.1937445699391839E-2</v>
      </c>
      <c r="CB177" s="129">
        <f t="shared" ref="CB177" si="1970">T177/T188</f>
        <v>0.12735542560103963</v>
      </c>
      <c r="CC177" s="130">
        <f t="shared" ref="CC177" si="1971">U177/U188</f>
        <v>2.6845637583892617E-2</v>
      </c>
      <c r="CD177" s="131">
        <f t="shared" ref="CD177" si="1972">V177/V188</f>
        <v>7.727674624226348E-2</v>
      </c>
      <c r="CE177" s="132">
        <f t="shared" ref="CE177" si="1973">W177/W188</f>
        <v>5.8547569900544195E-2</v>
      </c>
      <c r="CF177" s="129">
        <f t="shared" ref="CF177" si="1974">X177/X188</f>
        <v>8.8572096284178545E-2</v>
      </c>
      <c r="CG177" s="130">
        <f t="shared" ref="CG177" si="1975">Y177/Y188</f>
        <v>5.637982195845697E-2</v>
      </c>
      <c r="CH177" s="131">
        <f t="shared" ref="CH177" si="1976">Z177/Z188</f>
        <v>6.8536251709986326E-2</v>
      </c>
      <c r="CI177" s="129">
        <f t="shared" ref="CI177" si="1977">AA177/AA188</f>
        <v>6.8498727735368956E-2</v>
      </c>
      <c r="CJ177" s="135">
        <f t="shared" ref="CJ177" si="1978">AB177/AB188</f>
        <v>7.1805881189796902E-2</v>
      </c>
      <c r="CK177" s="136">
        <f t="shared" ref="CK177" si="1979">AC177/AC188</f>
        <v>6.6813062265353829E-2</v>
      </c>
    </row>
    <row r="178" spans="1:89" x14ac:dyDescent="0.15">
      <c r="A178" s="146" t="s">
        <v>30</v>
      </c>
      <c r="B178" s="203">
        <v>507</v>
      </c>
      <c r="C178" s="197">
        <v>655</v>
      </c>
      <c r="D178" s="198">
        <v>283</v>
      </c>
      <c r="E178" s="199">
        <v>367</v>
      </c>
      <c r="F178" s="196">
        <v>484</v>
      </c>
      <c r="G178" s="200">
        <v>539</v>
      </c>
      <c r="H178" s="198">
        <v>727</v>
      </c>
      <c r="I178" s="199">
        <v>777</v>
      </c>
      <c r="J178" s="196">
        <v>214</v>
      </c>
      <c r="K178" s="197">
        <v>66</v>
      </c>
      <c r="L178" s="198">
        <v>377</v>
      </c>
      <c r="M178" s="196">
        <v>158</v>
      </c>
      <c r="N178" s="201">
        <v>663</v>
      </c>
      <c r="O178" s="204">
        <v>600</v>
      </c>
      <c r="P178" s="196">
        <v>359</v>
      </c>
      <c r="Q178" s="197">
        <v>358</v>
      </c>
      <c r="R178" s="198">
        <v>318</v>
      </c>
      <c r="S178" s="199">
        <v>527</v>
      </c>
      <c r="T178" s="196">
        <v>184</v>
      </c>
      <c r="U178" s="200">
        <v>34</v>
      </c>
      <c r="V178" s="198">
        <v>522</v>
      </c>
      <c r="W178" s="205">
        <v>315</v>
      </c>
      <c r="X178" s="196">
        <v>362</v>
      </c>
      <c r="Y178" s="200">
        <v>177</v>
      </c>
      <c r="Z178" s="198">
        <v>495</v>
      </c>
      <c r="AA178" s="196">
        <v>743</v>
      </c>
      <c r="AB178" s="172">
        <f t="shared" si="1623"/>
        <v>5495</v>
      </c>
      <c r="AC178" s="173">
        <f t="shared" si="1624"/>
        <v>5316</v>
      </c>
      <c r="BI178" s="146" t="s">
        <v>30</v>
      </c>
      <c r="BJ178" s="129">
        <f>B178/B188</f>
        <v>6.9757842597688496E-2</v>
      </c>
      <c r="BK178" s="130">
        <f t="shared" ref="BK178" si="1980">C178/C188</f>
        <v>8.7391594396264177E-2</v>
      </c>
      <c r="BL178" s="131">
        <f t="shared" ref="BL178" si="1981">D178/D188</f>
        <v>7.5607801228960728E-2</v>
      </c>
      <c r="BM178" s="132">
        <f t="shared" ref="BM178" si="1982">E178/E188</f>
        <v>8.2029503799731784E-2</v>
      </c>
      <c r="BN178" s="129">
        <f t="shared" ref="BN178" si="1983">F178/F188</f>
        <v>8.3780508914661586E-2</v>
      </c>
      <c r="BO178" s="130">
        <f t="shared" ref="BO178" si="1984">G178/G188</f>
        <v>0.10262757044935263</v>
      </c>
      <c r="BP178" s="131">
        <f t="shared" ref="BP178" si="1985">H178/H188</f>
        <v>7.5212083591971859E-2</v>
      </c>
      <c r="BQ178" s="132">
        <f t="shared" ref="BQ178" si="1986">I178/I188</f>
        <v>8.4054521852012121E-2</v>
      </c>
      <c r="BR178" s="129">
        <f t="shared" ref="BR178" si="1987">J178/J188</f>
        <v>9.9257884972170682E-2</v>
      </c>
      <c r="BS178" s="130">
        <f t="shared" ref="BS178" si="1988">K178/K188</f>
        <v>3.804034582132565E-2</v>
      </c>
      <c r="BT178" s="131">
        <f t="shared" ref="BT178" si="1989">L178/L188</f>
        <v>8.6726478030825851E-2</v>
      </c>
      <c r="BU178" s="129">
        <f t="shared" ref="BU178" si="1990">M178/M188</f>
        <v>3.9868786273025487E-2</v>
      </c>
      <c r="BV178" s="133">
        <f t="shared" ref="BV178" si="1991">N178/N188</f>
        <v>7.8331758034026464E-2</v>
      </c>
      <c r="BW178" s="134">
        <f t="shared" ref="BW178" si="1992">O178/O188</f>
        <v>6.9816150802885737E-2</v>
      </c>
      <c r="BX178" s="129">
        <f t="shared" ref="BX178" si="1993">P178/P188</f>
        <v>7.3340143003064351E-2</v>
      </c>
      <c r="BY178" s="130">
        <f t="shared" ref="BY178" si="1994">Q178/Q188</f>
        <v>7.626757562846187E-2</v>
      </c>
      <c r="BZ178" s="131">
        <f t="shared" ref="BZ178" si="1995">R178/R188</f>
        <v>5.576012624934245E-2</v>
      </c>
      <c r="CA178" s="132">
        <f t="shared" ref="CA178" si="1996">S178/S188</f>
        <v>9.1572545612510867E-2</v>
      </c>
      <c r="CB178" s="129">
        <f t="shared" ref="CB178" si="1997">T178/T188</f>
        <v>0.11955815464587394</v>
      </c>
      <c r="CC178" s="130">
        <f t="shared" ref="CC178" si="1998">U178/U188</f>
        <v>2.8523489932885907E-2</v>
      </c>
      <c r="CD178" s="131">
        <f t="shared" ref="CD178" si="1999">V178/V188</f>
        <v>9.2307692307692313E-2</v>
      </c>
      <c r="CE178" s="132">
        <f t="shared" ref="CE178" si="2000">W178/W188</f>
        <v>5.9110527303434038E-2</v>
      </c>
      <c r="CF178" s="129">
        <f t="shared" ref="CF178" si="2001">X178/X188</f>
        <v>8.4599205421827528E-2</v>
      </c>
      <c r="CG178" s="130">
        <f t="shared" ref="CG178" si="2002">Y178/Y188</f>
        <v>5.8358061325420374E-2</v>
      </c>
      <c r="CH178" s="131">
        <f t="shared" ref="CH178" si="2003">Z178/Z188</f>
        <v>6.7715458276333795E-2</v>
      </c>
      <c r="CI178" s="129">
        <f t="shared" ref="CI178" si="2004">AA178/AA188</f>
        <v>7.5623409669211189E-2</v>
      </c>
      <c r="CJ178" s="135">
        <f t="shared" ref="CJ178" si="2005">AB178/AB188</f>
        <v>7.7610801954747038E-2</v>
      </c>
      <c r="CK178" s="136">
        <f t="shared" ref="CK178" si="2006">AC178/AC188</f>
        <v>7.5313451866543882E-2</v>
      </c>
    </row>
    <row r="179" spans="1:89" x14ac:dyDescent="0.15">
      <c r="A179" s="137" t="s">
        <v>31</v>
      </c>
      <c r="B179" s="206">
        <v>543</v>
      </c>
      <c r="C179" s="190">
        <v>647</v>
      </c>
      <c r="D179" s="191">
        <v>196</v>
      </c>
      <c r="E179" s="192">
        <v>347</v>
      </c>
      <c r="F179" s="189">
        <v>307</v>
      </c>
      <c r="G179" s="193">
        <v>571</v>
      </c>
      <c r="H179" s="191">
        <v>736</v>
      </c>
      <c r="I179" s="192">
        <v>687</v>
      </c>
      <c r="J179" s="189">
        <v>188</v>
      </c>
      <c r="K179" s="190">
        <v>44</v>
      </c>
      <c r="L179" s="191">
        <v>326</v>
      </c>
      <c r="M179" s="189">
        <v>141</v>
      </c>
      <c r="N179" s="194">
        <v>623</v>
      </c>
      <c r="O179" s="207">
        <v>566</v>
      </c>
      <c r="P179" s="189">
        <v>394</v>
      </c>
      <c r="Q179" s="190">
        <v>443</v>
      </c>
      <c r="R179" s="191">
        <v>354</v>
      </c>
      <c r="S179" s="192">
        <v>520</v>
      </c>
      <c r="T179" s="189">
        <v>134</v>
      </c>
      <c r="U179" s="193">
        <v>33</v>
      </c>
      <c r="V179" s="191">
        <v>476</v>
      </c>
      <c r="W179" s="208">
        <v>300</v>
      </c>
      <c r="X179" s="189">
        <v>365</v>
      </c>
      <c r="Y179" s="193">
        <v>261</v>
      </c>
      <c r="Z179" s="191">
        <v>346</v>
      </c>
      <c r="AA179" s="189">
        <v>824</v>
      </c>
      <c r="AB179" s="172">
        <f t="shared" si="1623"/>
        <v>4988</v>
      </c>
      <c r="AC179" s="173">
        <f t="shared" si="1624"/>
        <v>5384</v>
      </c>
      <c r="BI179" s="137" t="s">
        <v>31</v>
      </c>
      <c r="BJ179" s="129">
        <f>B179/B188</f>
        <v>7.4711062190423769E-2</v>
      </c>
      <c r="BK179" s="130">
        <f t="shared" ref="BK179" si="2007">C179/C188</f>
        <v>8.6324216144096064E-2</v>
      </c>
      <c r="BL179" s="131">
        <f t="shared" ref="BL179" si="2008">D179/D188</f>
        <v>5.236441357200107E-2</v>
      </c>
      <c r="BM179" s="132">
        <f t="shared" ref="BM179" si="2009">E179/E188</f>
        <v>7.7559231113097898E-2</v>
      </c>
      <c r="BN179" s="129">
        <f t="shared" ref="BN179" si="2010">F179/F188</f>
        <v>5.3141769084299809E-2</v>
      </c>
      <c r="BO179" s="130">
        <f t="shared" ref="BO179" si="2011">G179/G188</f>
        <v>0.10872048743335871</v>
      </c>
      <c r="BP179" s="131">
        <f t="shared" ref="BP179" si="2012">H179/H188</f>
        <v>7.6143182288433683E-2</v>
      </c>
      <c r="BQ179" s="132">
        <f t="shared" ref="BQ179" si="2013">I179/I188</f>
        <v>7.4318476849848547E-2</v>
      </c>
      <c r="BR179" s="129">
        <f t="shared" ref="BR179" si="2014">J179/J188</f>
        <v>8.7198515769944335E-2</v>
      </c>
      <c r="BS179" s="130">
        <f t="shared" ref="BS179" si="2015">K179/K188</f>
        <v>2.5360230547550433E-2</v>
      </c>
      <c r="BT179" s="131">
        <f t="shared" ref="BT179" si="2016">L179/L188</f>
        <v>7.499424890729238E-2</v>
      </c>
      <c r="BU179" s="129">
        <f t="shared" ref="BU179" si="2017">M179/M188</f>
        <v>3.5579106737320211E-2</v>
      </c>
      <c r="BV179" s="133">
        <f t="shared" ref="BV179" si="2018">N179/N188</f>
        <v>7.3605860113421545E-2</v>
      </c>
      <c r="BW179" s="134">
        <f t="shared" ref="BW179" si="2019">O179/O188</f>
        <v>6.5859902257388872E-2</v>
      </c>
      <c r="BX179" s="129">
        <f t="shared" ref="BX179" si="2020">P179/P188</f>
        <v>8.0490296220633306E-2</v>
      </c>
      <c r="BY179" s="130">
        <f t="shared" ref="BY179" si="2021">Q179/Q188</f>
        <v>9.4375798892202808E-2</v>
      </c>
      <c r="BZ179" s="131">
        <f t="shared" ref="BZ179" si="2022">R179/R188</f>
        <v>6.2072593371909519E-2</v>
      </c>
      <c r="CA179" s="132">
        <f t="shared" ref="CA179" si="2023">S179/S188</f>
        <v>9.0356211989574289E-2</v>
      </c>
      <c r="CB179" s="129">
        <f t="shared" ref="CB179" si="2024">T179/T188</f>
        <v>8.7069525666016889E-2</v>
      </c>
      <c r="CC179" s="130">
        <f t="shared" ref="CC179" si="2025">U179/U188</f>
        <v>2.7684563758389263E-2</v>
      </c>
      <c r="CD179" s="131">
        <f t="shared" ref="CD179" si="2026">V179/V188</f>
        <v>8.4173297966401411E-2</v>
      </c>
      <c r="CE179" s="132">
        <f t="shared" ref="CE179" si="2027">W179/W188</f>
        <v>5.6295740288984798E-2</v>
      </c>
      <c r="CF179" s="129">
        <f t="shared" ref="CF179" si="2028">X179/X188</f>
        <v>8.5300303809301245E-2</v>
      </c>
      <c r="CG179" s="130">
        <f t="shared" ref="CG179" si="2029">Y179/Y188</f>
        <v>8.6053412462908013E-2</v>
      </c>
      <c r="CH179" s="131">
        <f t="shared" ref="CH179" si="2030">Z179/Z188</f>
        <v>4.7332421340629274E-2</v>
      </c>
      <c r="CI179" s="129">
        <f t="shared" ref="CI179" si="2031">AA179/AA188</f>
        <v>8.3867684478371507E-2</v>
      </c>
      <c r="CJ179" s="135">
        <f t="shared" ref="CJ179" si="2032">AB179/AB188</f>
        <v>7.0449987288494678E-2</v>
      </c>
      <c r="CK179" s="136">
        <f t="shared" ref="CK179" si="2033">AC179/AC188</f>
        <v>7.6276829354678763E-2</v>
      </c>
    </row>
    <row r="180" spans="1:89" x14ac:dyDescent="0.15">
      <c r="A180" s="146" t="s">
        <v>32</v>
      </c>
      <c r="B180" s="203">
        <v>541</v>
      </c>
      <c r="C180" s="197">
        <v>601</v>
      </c>
      <c r="D180" s="198">
        <v>138</v>
      </c>
      <c r="E180" s="199">
        <v>383</v>
      </c>
      <c r="F180" s="196">
        <v>210</v>
      </c>
      <c r="G180" s="200">
        <v>662</v>
      </c>
      <c r="H180" s="198">
        <v>622</v>
      </c>
      <c r="I180" s="199">
        <v>830</v>
      </c>
      <c r="J180" s="196">
        <v>160</v>
      </c>
      <c r="K180" s="197">
        <v>45</v>
      </c>
      <c r="L180" s="198">
        <v>351</v>
      </c>
      <c r="M180" s="196">
        <v>132</v>
      </c>
      <c r="N180" s="201">
        <v>621</v>
      </c>
      <c r="O180" s="204">
        <v>513</v>
      </c>
      <c r="P180" s="196">
        <v>230</v>
      </c>
      <c r="Q180" s="197">
        <v>391</v>
      </c>
      <c r="R180" s="198">
        <v>252</v>
      </c>
      <c r="S180" s="199">
        <v>440</v>
      </c>
      <c r="T180" s="196">
        <v>96</v>
      </c>
      <c r="U180" s="200">
        <v>26</v>
      </c>
      <c r="V180" s="198">
        <v>553</v>
      </c>
      <c r="W180" s="205">
        <v>194</v>
      </c>
      <c r="X180" s="196">
        <v>239</v>
      </c>
      <c r="Y180" s="200">
        <v>214</v>
      </c>
      <c r="Z180" s="198">
        <v>279</v>
      </c>
      <c r="AA180" s="196">
        <v>741</v>
      </c>
      <c r="AB180" s="172">
        <f t="shared" si="1623"/>
        <v>4292</v>
      </c>
      <c r="AC180" s="173">
        <f t="shared" si="1624"/>
        <v>5172</v>
      </c>
      <c r="BI180" s="146" t="s">
        <v>32</v>
      </c>
      <c r="BJ180" s="129">
        <f>B180/B188</f>
        <v>7.4435883324160707E-2</v>
      </c>
      <c r="BK180" s="130">
        <f t="shared" ref="BK180" si="2034">C180/C188</f>
        <v>8.0186791194129414E-2</v>
      </c>
      <c r="BL180" s="131">
        <f t="shared" ref="BL180" si="2035">D180/D188</f>
        <v>3.6868821800694632E-2</v>
      </c>
      <c r="BM180" s="132">
        <f t="shared" ref="BM180" si="2036">E180/E188</f>
        <v>8.5605721949038885E-2</v>
      </c>
      <c r="BN180" s="129">
        <f t="shared" ref="BN180" si="2037">F180/F188</f>
        <v>3.6351047256361436E-2</v>
      </c>
      <c r="BO180" s="130">
        <f t="shared" ref="BO180" si="2038">G180/G188</f>
        <v>0.12604722010662606</v>
      </c>
      <c r="BP180" s="131">
        <f t="shared" ref="BP180" si="2039">H180/H188</f>
        <v>6.4349265466583899E-2</v>
      </c>
      <c r="BQ180" s="132">
        <f t="shared" ref="BQ180" si="2040">I180/I188</f>
        <v>8.9787970575508441E-2</v>
      </c>
      <c r="BR180" s="129">
        <f t="shared" ref="BR180" si="2041">J180/J188</f>
        <v>7.4211502782931357E-2</v>
      </c>
      <c r="BS180" s="130">
        <f t="shared" ref="BS180" si="2042">K180/K188</f>
        <v>2.5936599423631124E-2</v>
      </c>
      <c r="BT180" s="131">
        <f t="shared" ref="BT180" si="2043">L180/L188</f>
        <v>8.0745341614906832E-2</v>
      </c>
      <c r="BU180" s="129">
        <f t="shared" ref="BU180" si="2044">M180/M188</f>
        <v>3.3308099924299776E-2</v>
      </c>
      <c r="BV180" s="133">
        <f t="shared" ref="BV180" si="2045">N180/N188</f>
        <v>7.3369565217391311E-2</v>
      </c>
      <c r="BW180" s="134">
        <f t="shared" ref="BW180" si="2046">O180/O188</f>
        <v>5.96928089364673E-2</v>
      </c>
      <c r="BX180" s="129">
        <f t="shared" ref="BX180" si="2047">P180/P188</f>
        <v>4.6986721144024517E-2</v>
      </c>
      <c r="BY180" s="130">
        <f t="shared" ref="BY180" si="2048">Q180/Q188</f>
        <v>8.3297827013208356E-2</v>
      </c>
      <c r="BZ180" s="131">
        <f t="shared" ref="BZ180" si="2049">R180/R188</f>
        <v>4.4187269857969488E-2</v>
      </c>
      <c r="CA180" s="132">
        <f t="shared" ref="CA180" si="2050">S180/S188</f>
        <v>7.6455256298870553E-2</v>
      </c>
      <c r="CB180" s="129">
        <f t="shared" ref="CB180" si="2051">T180/T188</f>
        <v>6.2378167641325533E-2</v>
      </c>
      <c r="CC180" s="130">
        <f t="shared" ref="CC180" si="2052">U180/U188</f>
        <v>2.1812080536912751E-2</v>
      </c>
      <c r="CD180" s="131">
        <f t="shared" ref="CD180" si="2053">V180/V188</f>
        <v>9.778956675508399E-2</v>
      </c>
      <c r="CE180" s="132">
        <f t="shared" ref="CE180" si="2054">W180/W188</f>
        <v>3.6404578720210169E-2</v>
      </c>
      <c r="CF180" s="129">
        <f t="shared" ref="CF180" si="2055">X180/X188</f>
        <v>5.5854171535405471E-2</v>
      </c>
      <c r="CG180" s="130">
        <f t="shared" ref="CG180" si="2056">Y180/Y188</f>
        <v>7.0557204088361358E-2</v>
      </c>
      <c r="CH180" s="131">
        <f t="shared" ref="CH180" si="2057">Z180/Z188</f>
        <v>3.8166894664842681E-2</v>
      </c>
      <c r="CI180" s="129">
        <f t="shared" ref="CI180" si="2058">AA180/AA188</f>
        <v>7.5419847328244277E-2</v>
      </c>
      <c r="CJ180" s="135">
        <f t="shared" ref="CJ180" si="2059">AB180/AB188</f>
        <v>6.061975650405356E-2</v>
      </c>
      <c r="CK180" s="136">
        <f t="shared" ref="CK180" si="2060">AC180/AC188</f>
        <v>7.3273358362258276E-2</v>
      </c>
    </row>
    <row r="181" spans="1:89" x14ac:dyDescent="0.15">
      <c r="A181" s="137" t="s">
        <v>33</v>
      </c>
      <c r="B181" s="206">
        <v>261</v>
      </c>
      <c r="C181" s="190">
        <v>358</v>
      </c>
      <c r="D181" s="191">
        <v>77</v>
      </c>
      <c r="E181" s="192">
        <v>259</v>
      </c>
      <c r="F181" s="189">
        <v>179</v>
      </c>
      <c r="G181" s="193">
        <v>422</v>
      </c>
      <c r="H181" s="191">
        <v>467</v>
      </c>
      <c r="I181" s="192">
        <v>492</v>
      </c>
      <c r="J181" s="189">
        <v>71</v>
      </c>
      <c r="K181" s="190">
        <v>37</v>
      </c>
      <c r="L181" s="191">
        <v>287</v>
      </c>
      <c r="M181" s="189">
        <v>124</v>
      </c>
      <c r="N181" s="194">
        <v>387</v>
      </c>
      <c r="O181" s="207">
        <v>352</v>
      </c>
      <c r="P181" s="189">
        <v>138</v>
      </c>
      <c r="Q181" s="190">
        <v>241</v>
      </c>
      <c r="R181" s="191">
        <v>168</v>
      </c>
      <c r="S181" s="192">
        <v>326</v>
      </c>
      <c r="T181" s="189">
        <v>28</v>
      </c>
      <c r="U181" s="193">
        <v>40</v>
      </c>
      <c r="V181" s="191">
        <v>402</v>
      </c>
      <c r="W181" s="208">
        <v>147</v>
      </c>
      <c r="X181" s="189">
        <v>153</v>
      </c>
      <c r="Y181" s="193">
        <v>98</v>
      </c>
      <c r="Z181" s="191">
        <v>187</v>
      </c>
      <c r="AA181" s="189">
        <v>490</v>
      </c>
      <c r="AB181" s="172">
        <f t="shared" si="1623"/>
        <v>2805</v>
      </c>
      <c r="AC181" s="173">
        <f t="shared" si="1624"/>
        <v>3386</v>
      </c>
      <c r="BI181" s="137" t="s">
        <v>33</v>
      </c>
      <c r="BJ181" s="129">
        <f>B181/B188</f>
        <v>3.5910842047330763E-2</v>
      </c>
      <c r="BK181" s="130">
        <f t="shared" ref="BK181" si="2061">C181/C188</f>
        <v>4.7765176784523015E-2</v>
      </c>
      <c r="BL181" s="131">
        <f t="shared" ref="BL181" si="2062">D181/D188</f>
        <v>2.0571733903286135E-2</v>
      </c>
      <c r="BM181" s="132">
        <f t="shared" ref="BM181" si="2063">E181/E188</f>
        <v>5.7890031291908804E-2</v>
      </c>
      <c r="BN181" s="129">
        <f t="shared" ref="BN181" si="2064">F181/F188</f>
        <v>3.0984940280422365E-2</v>
      </c>
      <c r="BO181" s="130">
        <f t="shared" ref="BO181" si="2065">G181/G188</f>
        <v>8.0350342726580357E-2</v>
      </c>
      <c r="BP181" s="131">
        <f t="shared" ref="BP181" si="2066">H181/H188</f>
        <v>4.8313676805296919E-2</v>
      </c>
      <c r="BQ181" s="132">
        <f t="shared" ref="BQ181" si="2067">I181/I188</f>
        <v>5.3223712678494156E-2</v>
      </c>
      <c r="BR181" s="129">
        <f t="shared" ref="BR181" si="2068">J181/J188</f>
        <v>3.2931354359925787E-2</v>
      </c>
      <c r="BS181" s="130">
        <f t="shared" ref="BS181" si="2069">K181/K188</f>
        <v>2.132564841498559E-2</v>
      </c>
      <c r="BT181" s="131">
        <f t="shared" ref="BT181" si="2070">L181/L188</f>
        <v>6.602254428341385E-2</v>
      </c>
      <c r="BU181" s="129">
        <f t="shared" ref="BU181" si="2071">M181/M188</f>
        <v>3.1289427201614942E-2</v>
      </c>
      <c r="BV181" s="133">
        <f t="shared" ref="BV181" si="2072">N181/N188</f>
        <v>4.5723062381852551E-2</v>
      </c>
      <c r="BW181" s="134">
        <f t="shared" ref="BW181" si="2073">O181/O188</f>
        <v>4.0958808471026301E-2</v>
      </c>
      <c r="BX181" s="129">
        <f t="shared" ref="BX181" si="2074">P181/P188</f>
        <v>2.8192032686414709E-2</v>
      </c>
      <c r="BY181" s="130">
        <f t="shared" ref="BY181" si="2075">Q181/Q188</f>
        <v>5.1342138900724331E-2</v>
      </c>
      <c r="BZ181" s="131">
        <f t="shared" ref="BZ181" si="2076">R181/R188</f>
        <v>2.9458179905312992E-2</v>
      </c>
      <c r="CA181" s="132">
        <f t="shared" ref="CA181" si="2077">S181/S188</f>
        <v>5.6646394439617727E-2</v>
      </c>
      <c r="CB181" s="129">
        <f t="shared" ref="CB181" si="2078">T181/T188</f>
        <v>1.8193632228719947E-2</v>
      </c>
      <c r="CC181" s="130">
        <f t="shared" ref="CC181" si="2079">U181/U188</f>
        <v>3.3557046979865772E-2</v>
      </c>
      <c r="CD181" s="131">
        <f t="shared" ref="CD181" si="2080">V181/V188</f>
        <v>7.108753315649867E-2</v>
      </c>
      <c r="CE181" s="132">
        <f t="shared" ref="CE181" si="2081">W181/W188</f>
        <v>2.7584912741602553E-2</v>
      </c>
      <c r="CF181" s="129">
        <f t="shared" ref="CF181" si="2082">X181/X188</f>
        <v>3.5756017761159151E-2</v>
      </c>
      <c r="CG181" s="130">
        <f t="shared" ref="CG181" si="2083">Y181/Y188</f>
        <v>3.2311242993735577E-2</v>
      </c>
      <c r="CH181" s="131">
        <f t="shared" ref="CH181" si="2084">Z181/Z188</f>
        <v>2.5581395348837209E-2</v>
      </c>
      <c r="CI181" s="129">
        <f t="shared" ref="CI181" si="2085">AA181/AA188</f>
        <v>4.9872773536895676E-2</v>
      </c>
      <c r="CJ181" s="135">
        <f t="shared" ref="CJ181" si="2086">AB181/AB188</f>
        <v>3.9617524928674333E-2</v>
      </c>
      <c r="CK181" s="136">
        <f t="shared" ref="CK181" si="2087">AC181/AC188</f>
        <v>4.7970531982715878E-2</v>
      </c>
    </row>
    <row r="182" spans="1:89" x14ac:dyDescent="0.15">
      <c r="A182" s="146" t="s">
        <v>34</v>
      </c>
      <c r="B182" s="203">
        <v>9</v>
      </c>
      <c r="C182" s="197">
        <v>190</v>
      </c>
      <c r="D182" s="198">
        <v>14</v>
      </c>
      <c r="E182" s="199">
        <v>101</v>
      </c>
      <c r="F182" s="196">
        <v>32</v>
      </c>
      <c r="G182" s="200">
        <v>148</v>
      </c>
      <c r="H182" s="198">
        <v>98</v>
      </c>
      <c r="I182" s="199">
        <v>167</v>
      </c>
      <c r="J182" s="196">
        <v>17</v>
      </c>
      <c r="K182" s="197">
        <v>33</v>
      </c>
      <c r="L182" s="198">
        <v>106</v>
      </c>
      <c r="M182" s="196">
        <v>44</v>
      </c>
      <c r="N182" s="201">
        <v>94</v>
      </c>
      <c r="O182" s="204">
        <v>119</v>
      </c>
      <c r="P182" s="196">
        <v>68</v>
      </c>
      <c r="Q182" s="197">
        <v>87</v>
      </c>
      <c r="R182" s="198">
        <v>66</v>
      </c>
      <c r="S182" s="199">
        <v>114</v>
      </c>
      <c r="T182" s="196">
        <v>15</v>
      </c>
      <c r="U182" s="200">
        <v>39</v>
      </c>
      <c r="V182" s="198">
        <v>86</v>
      </c>
      <c r="W182" s="205">
        <v>58</v>
      </c>
      <c r="X182" s="196">
        <v>39</v>
      </c>
      <c r="Y182" s="200">
        <v>69</v>
      </c>
      <c r="Z182" s="198">
        <v>143</v>
      </c>
      <c r="AA182" s="196">
        <v>221</v>
      </c>
      <c r="AB182" s="172">
        <f t="shared" si="1623"/>
        <v>787</v>
      </c>
      <c r="AC182" s="173">
        <f t="shared" si="1624"/>
        <v>1390</v>
      </c>
      <c r="BI182" s="146" t="s">
        <v>34</v>
      </c>
      <c r="BJ182" s="129">
        <f>B182/B188</f>
        <v>1.2383048981838194E-3</v>
      </c>
      <c r="BK182" s="130">
        <f t="shared" ref="BK182" si="2088">C182/C188</f>
        <v>2.5350233488992662E-2</v>
      </c>
      <c r="BL182" s="131">
        <f t="shared" ref="BL182" si="2089">D182/D188</f>
        <v>3.7403152551429334E-3</v>
      </c>
      <c r="BM182" s="132">
        <f t="shared" ref="BM182" si="2090">E182/E188</f>
        <v>2.2574877067501116E-2</v>
      </c>
      <c r="BN182" s="129">
        <f t="shared" ref="BN182" si="2091">F182/F188</f>
        <v>5.5392072009693609E-3</v>
      </c>
      <c r="BO182" s="130">
        <f t="shared" ref="BO182" si="2092">G182/G188</f>
        <v>2.8179741051028179E-2</v>
      </c>
      <c r="BP182" s="131">
        <f t="shared" ref="BP182" si="2093">H182/H188</f>
        <v>1.0138630250362093E-2</v>
      </c>
      <c r="BQ182" s="132">
        <f t="shared" ref="BQ182" si="2094">I182/I188</f>
        <v>1.8065772392903506E-2</v>
      </c>
      <c r="BR182" s="129">
        <f t="shared" ref="BR182" si="2095">J182/J188</f>
        <v>7.8849721706864568E-3</v>
      </c>
      <c r="BS182" s="130">
        <f t="shared" ref="BS182" si="2096">K182/K188</f>
        <v>1.9020172910662825E-2</v>
      </c>
      <c r="BT182" s="131">
        <f t="shared" ref="BT182" si="2097">L182/L188</f>
        <v>2.4384633080285253E-2</v>
      </c>
      <c r="BU182" s="129">
        <f t="shared" ref="BU182" si="2098">M182/M188</f>
        <v>1.1102699974766591E-2</v>
      </c>
      <c r="BV182" s="133">
        <f t="shared" ref="BV182" si="2099">N182/N188</f>
        <v>1.110586011342155E-2</v>
      </c>
      <c r="BW182" s="134">
        <f t="shared" ref="BW182" si="2100">O182/O188</f>
        <v>1.3846869909239005E-2</v>
      </c>
      <c r="BX182" s="129">
        <f t="shared" ref="BX182" si="2101">P182/P188</f>
        <v>1.3891726251276814E-2</v>
      </c>
      <c r="BY182" s="130">
        <f t="shared" ref="BY182" si="2102">Q182/Q188</f>
        <v>1.8534299105240733E-2</v>
      </c>
      <c r="BZ182" s="131">
        <f t="shared" ref="BZ182" si="2103">R182/R188</f>
        <v>1.1572856391372961E-2</v>
      </c>
      <c r="CA182" s="132">
        <f t="shared" ref="CA182" si="2104">S182/S188</f>
        <v>1.9808861859252822E-2</v>
      </c>
      <c r="CB182" s="129">
        <f t="shared" ref="CB182" si="2105">T182/T188</f>
        <v>9.7465886939571145E-3</v>
      </c>
      <c r="CC182" s="130">
        <f t="shared" ref="CC182" si="2106">U182/U188</f>
        <v>3.2718120805369129E-2</v>
      </c>
      <c r="CD182" s="131">
        <f t="shared" ref="CD182" si="2107">V182/V188</f>
        <v>1.5207780725022104E-2</v>
      </c>
      <c r="CE182" s="132">
        <f t="shared" ref="CE182" si="2108">W182/W188</f>
        <v>1.0883843122537061E-2</v>
      </c>
      <c r="CF182" s="129">
        <f t="shared" ref="CF182" si="2109">X182/X188</f>
        <v>9.1142790371582152E-3</v>
      </c>
      <c r="CG182" s="130">
        <f t="shared" ref="CG182" si="2110">Y182/Y188</f>
        <v>2.274975272007913E-2</v>
      </c>
      <c r="CH182" s="131">
        <f t="shared" ref="CH182" si="2111">Z182/Z188</f>
        <v>1.9562243502051983E-2</v>
      </c>
      <c r="CI182" s="129">
        <f t="shared" ref="CI182" si="2112">AA182/AA188</f>
        <v>2.2493638676844785E-2</v>
      </c>
      <c r="CJ182" s="135">
        <f t="shared" ref="CJ182" si="2113">AB182/AB188</f>
        <v>1.1115505211717183E-2</v>
      </c>
      <c r="CK182" s="136">
        <f t="shared" ref="CK182" si="2114">AC182/AC188</f>
        <v>1.969256924275696E-2</v>
      </c>
    </row>
    <row r="183" spans="1:89" x14ac:dyDescent="0.15">
      <c r="A183" s="137" t="s">
        <v>35</v>
      </c>
      <c r="B183" s="206">
        <v>0</v>
      </c>
      <c r="C183" s="190">
        <v>60</v>
      </c>
      <c r="D183" s="191">
        <v>1</v>
      </c>
      <c r="E183" s="192">
        <v>51</v>
      </c>
      <c r="F183" s="189">
        <v>5</v>
      </c>
      <c r="G183" s="193">
        <v>40</v>
      </c>
      <c r="H183" s="191">
        <v>15</v>
      </c>
      <c r="I183" s="192">
        <v>45</v>
      </c>
      <c r="J183" s="189">
        <v>4</v>
      </c>
      <c r="K183" s="190">
        <v>5</v>
      </c>
      <c r="L183" s="191">
        <v>19</v>
      </c>
      <c r="M183" s="189">
        <v>8</v>
      </c>
      <c r="N183" s="194">
        <v>14</v>
      </c>
      <c r="O183" s="207">
        <v>13</v>
      </c>
      <c r="P183" s="189">
        <v>8</v>
      </c>
      <c r="Q183" s="190">
        <v>16</v>
      </c>
      <c r="R183" s="191">
        <v>11</v>
      </c>
      <c r="S183" s="192">
        <v>7</v>
      </c>
      <c r="T183" s="189">
        <v>4</v>
      </c>
      <c r="U183" s="193">
        <v>2</v>
      </c>
      <c r="V183" s="191">
        <v>8</v>
      </c>
      <c r="W183" s="208">
        <v>2</v>
      </c>
      <c r="X183" s="189">
        <v>5</v>
      </c>
      <c r="Y183" s="193">
        <v>17</v>
      </c>
      <c r="Z183" s="191">
        <v>14</v>
      </c>
      <c r="AA183" s="189">
        <v>17</v>
      </c>
      <c r="AB183" s="172">
        <f t="shared" si="1623"/>
        <v>108</v>
      </c>
      <c r="AC183" s="173">
        <f t="shared" si="1624"/>
        <v>283</v>
      </c>
      <c r="BI183" s="137" t="s">
        <v>35</v>
      </c>
      <c r="BJ183" s="129">
        <f>B183/B188</f>
        <v>0</v>
      </c>
      <c r="BK183" s="130">
        <f t="shared" ref="BK183" si="2115">C183/C188</f>
        <v>8.0053368912608412E-3</v>
      </c>
      <c r="BL183" s="131">
        <f t="shared" ref="BL183" si="2116">D183/D188</f>
        <v>2.6716537536735242E-4</v>
      </c>
      <c r="BM183" s="132">
        <f t="shared" ref="BM183" si="2117">E183/E188</f>
        <v>1.1399195350916406E-2</v>
      </c>
      <c r="BN183" s="129">
        <f t="shared" ref="BN183" si="2118">F183/F188</f>
        <v>8.6550112515146273E-4</v>
      </c>
      <c r="BO183" s="130">
        <f t="shared" ref="BO183" si="2119">G183/G188</f>
        <v>7.6161462300076161E-3</v>
      </c>
      <c r="BP183" s="131">
        <f t="shared" ref="BP183" si="2120">H183/H188</f>
        <v>1.5518311607697084E-3</v>
      </c>
      <c r="BQ183" s="132">
        <f t="shared" ref="BQ183" si="2121">I183/I188</f>
        <v>4.8680225010817825E-3</v>
      </c>
      <c r="BR183" s="129">
        <f t="shared" ref="BR183" si="2122">J183/J188</f>
        <v>1.8552875695732839E-3</v>
      </c>
      <c r="BS183" s="130">
        <f t="shared" ref="BS183" si="2123">K183/K188</f>
        <v>2.881844380403458E-3</v>
      </c>
      <c r="BT183" s="131">
        <f t="shared" ref="BT183" si="2124">L183/L188</f>
        <v>4.3708304577869794E-3</v>
      </c>
      <c r="BU183" s="129">
        <f t="shared" ref="BU183" si="2125">M183/M188</f>
        <v>2.0186727226848347E-3</v>
      </c>
      <c r="BV183" s="133">
        <f t="shared" ref="BV183" si="2126">N183/N188</f>
        <v>1.6540642722117202E-3</v>
      </c>
      <c r="BW183" s="134">
        <f t="shared" ref="BW183" si="2127">O183/O188</f>
        <v>1.5126832673958575E-3</v>
      </c>
      <c r="BX183" s="129">
        <f t="shared" ref="BX183" si="2128">P183/P188</f>
        <v>1.634320735444331E-3</v>
      </c>
      <c r="BY183" s="130">
        <f t="shared" ref="BY183" si="2129">Q183/Q188</f>
        <v>3.4086067319982955E-3</v>
      </c>
      <c r="BZ183" s="131">
        <f t="shared" ref="BZ183" si="2130">R183/R188</f>
        <v>1.9288093985621604E-3</v>
      </c>
      <c r="CA183" s="132">
        <f t="shared" ref="CA183" si="2131">S183/S188</f>
        <v>1.2163336229365769E-3</v>
      </c>
      <c r="CB183" s="129">
        <f t="shared" ref="CB183" si="2132">T183/T188</f>
        <v>2.5990903183885639E-3</v>
      </c>
      <c r="CC183" s="130">
        <f t="shared" ref="CC183" si="2133">U183/U188</f>
        <v>1.6778523489932886E-3</v>
      </c>
      <c r="CD183" s="131">
        <f t="shared" ref="CD183" si="2134">V183/V188</f>
        <v>1.4146772767462423E-3</v>
      </c>
      <c r="CE183" s="132">
        <f t="shared" ref="CE183" si="2135">W183/W188</f>
        <v>3.7530493525989868E-4</v>
      </c>
      <c r="CF183" s="129">
        <f t="shared" ref="CF183" si="2136">X183/X188</f>
        <v>1.1684973124561813E-3</v>
      </c>
      <c r="CG183" s="130">
        <f t="shared" ref="CG183" si="2137">Y183/Y188</f>
        <v>5.6050115397296403E-3</v>
      </c>
      <c r="CH183" s="131">
        <f t="shared" ref="CH183" si="2138">Z183/Z188</f>
        <v>1.9151846785225718E-3</v>
      </c>
      <c r="CI183" s="129">
        <f t="shared" ref="CI183" si="2139">AA183/AA188</f>
        <v>1.7302798982188295E-3</v>
      </c>
      <c r="CJ183" s="135">
        <f t="shared" ref="CJ183" si="2140">AB183/AB188</f>
        <v>1.5253806389650009E-3</v>
      </c>
      <c r="CK183" s="136">
        <f t="shared" ref="CK183" si="2141">AC183/AC188</f>
        <v>4.0093504285613089E-3</v>
      </c>
    </row>
    <row r="184" spans="1:89" x14ac:dyDescent="0.15">
      <c r="A184" s="146" t="s">
        <v>36</v>
      </c>
      <c r="B184" s="203">
        <v>0</v>
      </c>
      <c r="C184" s="197">
        <v>2</v>
      </c>
      <c r="D184" s="198">
        <v>0</v>
      </c>
      <c r="E184" s="199">
        <v>2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4</v>
      </c>
      <c r="BI184" s="146" t="s">
        <v>36</v>
      </c>
      <c r="BJ184" s="129">
        <f>B184/B188</f>
        <v>0</v>
      </c>
      <c r="BK184" s="130">
        <f t="shared" ref="BK184" si="2142">C184/C188</f>
        <v>2.6684456304202801E-4</v>
      </c>
      <c r="BL184" s="131">
        <f t="shared" ref="BL184" si="2143">D184/D188</f>
        <v>0</v>
      </c>
      <c r="BM184" s="132">
        <f t="shared" ref="BM184" si="2144">E184/E188</f>
        <v>4.4702726866338848E-4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5.6669264007933695E-5</v>
      </c>
    </row>
    <row r="185" spans="1:89" x14ac:dyDescent="0.15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>
        <f t="shared" si="1623"/>
        <v>0</v>
      </c>
      <c r="AC185" s="173">
        <f t="shared" si="1624"/>
        <v>0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 x14ac:dyDescent="0.15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4" thickBot="1" x14ac:dyDescent="0.2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5" thickTop="1" thickBot="1" x14ac:dyDescent="0.2">
      <c r="A188" s="269" t="s">
        <v>13</v>
      </c>
      <c r="B188" s="20">
        <f t="shared" ref="B188" si="2250">SUM(B165:B187)</f>
        <v>7268</v>
      </c>
      <c r="C188" s="21">
        <f t="shared" ref="C188" si="2251">SUM(C165:C187)</f>
        <v>7495</v>
      </c>
      <c r="D188" s="20">
        <f t="shared" ref="D188" si="2252">SUM(D165:D187)</f>
        <v>3743</v>
      </c>
      <c r="E188" s="21">
        <f t="shared" ref="E188" si="2253">SUM(E165:E187)</f>
        <v>4474</v>
      </c>
      <c r="F188" s="20">
        <f t="shared" ref="F188" si="2254">SUM(F165:F187)</f>
        <v>5777</v>
      </c>
      <c r="G188" s="21">
        <f t="shared" ref="G188" si="2255">SUM(G165:G187)</f>
        <v>5252</v>
      </c>
      <c r="H188" s="20">
        <f t="shared" ref="H188" si="2256">SUM(H165:H187)</f>
        <v>9666</v>
      </c>
      <c r="I188" s="21">
        <f t="shared" ref="I188" si="2257">SUM(I165:I187)</f>
        <v>9244</v>
      </c>
      <c r="J188" s="20">
        <f t="shared" ref="J188" si="2258">SUM(J165:J187)</f>
        <v>2156</v>
      </c>
      <c r="K188" s="21">
        <f t="shared" ref="K188" si="2259">SUM(K165:K187)</f>
        <v>1735</v>
      </c>
      <c r="L188" s="20">
        <f t="shared" ref="L188" si="2260">SUM(L165:L187)</f>
        <v>4347</v>
      </c>
      <c r="M188" s="21">
        <f t="shared" ref="M188" si="2261">SUM(M165:M187)</f>
        <v>3963</v>
      </c>
      <c r="N188" s="20">
        <f t="shared" ref="N188" si="2262">SUM(N165:N187)</f>
        <v>8464</v>
      </c>
      <c r="O188" s="21">
        <f t="shared" ref="O188" si="2263">SUM(O165:O187)</f>
        <v>8594</v>
      </c>
      <c r="P188" s="20">
        <f t="shared" ref="P188" si="2264">SUM(P165:P187)</f>
        <v>4895</v>
      </c>
      <c r="Q188" s="21">
        <f t="shared" ref="Q188" si="2265">SUM(Q165:Q187)</f>
        <v>4694</v>
      </c>
      <c r="R188" s="20">
        <f t="shared" ref="R188" si="2266">SUM(R165:R187)</f>
        <v>5703</v>
      </c>
      <c r="S188" s="21">
        <f t="shared" ref="S188" si="2267">SUM(S165:S187)</f>
        <v>5755</v>
      </c>
      <c r="T188" s="20">
        <f t="shared" ref="T188" si="2268">SUM(T165:T187)</f>
        <v>1539</v>
      </c>
      <c r="U188" s="21">
        <f t="shared" ref="U188" si="2269">SUM(U165:U187)</f>
        <v>1192</v>
      </c>
      <c r="V188" s="20">
        <f t="shared" ref="V188" si="2270">SUM(V165:V187)</f>
        <v>5655</v>
      </c>
      <c r="W188" s="21">
        <f t="shared" ref="W188" si="2271">SUM(W165:W187)</f>
        <v>5329</v>
      </c>
      <c r="X188" s="20">
        <f t="shared" ref="X188" si="2272">SUM(X165:X187)</f>
        <v>4279</v>
      </c>
      <c r="Y188" s="21">
        <f t="shared" ref="Y188" si="2273">SUM(Y165:Y187)</f>
        <v>3033</v>
      </c>
      <c r="Z188" s="20">
        <f t="shared" ref="Z188" si="2274">SUM(Z165:Z187)</f>
        <v>7310</v>
      </c>
      <c r="AA188" s="21">
        <f t="shared" ref="AA188" si="2275">SUM(AA165:AA187)</f>
        <v>9825</v>
      </c>
      <c r="AB188" s="174">
        <f t="shared" ref="AB188:AC188" si="2276">SUM(AB164:AB187)</f>
        <v>70802</v>
      </c>
      <c r="AC188" s="175">
        <f t="shared" si="2276"/>
        <v>70585</v>
      </c>
      <c r="BI188" s="269" t="s">
        <v>13</v>
      </c>
      <c r="BJ188" s="155">
        <f>SUM(BJ164:BJ187)</f>
        <v>0.99999999999999989</v>
      </c>
      <c r="BK188" s="156">
        <f t="shared" ref="BK188:CK188" si="2277">SUM(BK164:BK187)</f>
        <v>1</v>
      </c>
      <c r="BL188" s="155">
        <f t="shared" si="2277"/>
        <v>1</v>
      </c>
      <c r="BM188" s="156">
        <f t="shared" si="2277"/>
        <v>1</v>
      </c>
      <c r="BN188" s="155">
        <f t="shared" si="2277"/>
        <v>0.99999999999999989</v>
      </c>
      <c r="BO188" s="156">
        <f t="shared" si="2277"/>
        <v>1.0000000000000002</v>
      </c>
      <c r="BP188" s="155">
        <f t="shared" si="2277"/>
        <v>1</v>
      </c>
      <c r="BQ188" s="156">
        <f t="shared" si="2277"/>
        <v>1</v>
      </c>
      <c r="BR188" s="155">
        <f t="shared" si="2277"/>
        <v>1</v>
      </c>
      <c r="BS188" s="156">
        <f t="shared" si="2277"/>
        <v>1</v>
      </c>
      <c r="BT188" s="155">
        <f t="shared" si="2277"/>
        <v>1</v>
      </c>
      <c r="BU188" s="156">
        <f t="shared" si="2277"/>
        <v>0.99999999999999989</v>
      </c>
      <c r="BV188" s="155">
        <f t="shared" si="2277"/>
        <v>1</v>
      </c>
      <c r="BW188" s="156">
        <f t="shared" si="2277"/>
        <v>1</v>
      </c>
      <c r="BX188" s="155">
        <f t="shared" si="2277"/>
        <v>0.99999999999999989</v>
      </c>
      <c r="BY188" s="156">
        <f t="shared" si="2277"/>
        <v>0.99999999999999989</v>
      </c>
      <c r="BZ188" s="155">
        <f t="shared" si="2277"/>
        <v>1</v>
      </c>
      <c r="CA188" s="156">
        <f t="shared" si="2277"/>
        <v>1</v>
      </c>
      <c r="CB188" s="155">
        <f t="shared" si="2277"/>
        <v>1</v>
      </c>
      <c r="CC188" s="156">
        <f t="shared" si="2277"/>
        <v>0.99999999999999989</v>
      </c>
      <c r="CD188" s="155">
        <f t="shared" si="2277"/>
        <v>1</v>
      </c>
      <c r="CE188" s="156">
        <f t="shared" si="2277"/>
        <v>1</v>
      </c>
      <c r="CF188" s="155">
        <f t="shared" si="2277"/>
        <v>0.99999999999999989</v>
      </c>
      <c r="CG188" s="156">
        <f t="shared" si="2277"/>
        <v>0.99999999999999978</v>
      </c>
      <c r="CH188" s="155">
        <f t="shared" si="2277"/>
        <v>1</v>
      </c>
      <c r="CI188" s="156">
        <f t="shared" si="2277"/>
        <v>1</v>
      </c>
      <c r="CJ188" s="155">
        <f t="shared" si="2277"/>
        <v>1.0000000000000002</v>
      </c>
      <c r="CK188" s="156">
        <f t="shared" si="2277"/>
        <v>0.99999999999999989</v>
      </c>
    </row>
    <row r="189" spans="1:89" ht="14" thickTop="1" x14ac:dyDescent="0.15">
      <c r="A189" s="187"/>
    </row>
    <row r="191" spans="1:89" x14ac:dyDescent="0.15">
      <c r="A191" s="301">
        <f>+A160+1</f>
        <v>44111</v>
      </c>
      <c r="B191" s="301"/>
      <c r="C191" s="301"/>
      <c r="D191" s="301"/>
      <c r="BI191" s="300">
        <f>+BI160+1</f>
        <v>44111</v>
      </c>
      <c r="BJ191" s="300"/>
      <c r="BK191" s="300"/>
      <c r="BL191" s="300"/>
    </row>
    <row r="192" spans="1:89" ht="14" thickBot="1" x14ac:dyDescent="0.2">
      <c r="AE192" s="272" t="s">
        <v>84</v>
      </c>
    </row>
    <row r="193" spans="1:89" ht="15" thickTop="1" thickBot="1" x14ac:dyDescent="0.2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 x14ac:dyDescent="0.2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 x14ac:dyDescent="0.15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415</v>
      </c>
      <c r="AG195" s="186">
        <f t="shared" ref="AG195:AV196" si="2278">SUMIF($A$9:$A$32,$AE195,C$195:C$218)</f>
        <v>345</v>
      </c>
      <c r="AH195" s="127">
        <f t="shared" si="2278"/>
        <v>217</v>
      </c>
      <c r="AI195" s="180">
        <f t="shared" si="2278"/>
        <v>236</v>
      </c>
      <c r="AJ195" s="126">
        <f t="shared" si="2278"/>
        <v>382</v>
      </c>
      <c r="AK195" s="128">
        <f t="shared" si="2278"/>
        <v>296</v>
      </c>
      <c r="AL195" s="127">
        <f t="shared" si="2278"/>
        <v>585</v>
      </c>
      <c r="AM195" s="180">
        <f t="shared" si="2278"/>
        <v>451</v>
      </c>
      <c r="AN195" s="126">
        <f t="shared" si="2278"/>
        <v>90</v>
      </c>
      <c r="AO195" s="128">
        <f t="shared" si="2278"/>
        <v>151</v>
      </c>
      <c r="AP195" s="127">
        <f t="shared" si="2278"/>
        <v>225</v>
      </c>
      <c r="AQ195" s="126">
        <f t="shared" si="2278"/>
        <v>369</v>
      </c>
      <c r="AR195" s="179">
        <f t="shared" si="2278"/>
        <v>577</v>
      </c>
      <c r="AS195" s="181">
        <f t="shared" si="2278"/>
        <v>712</v>
      </c>
      <c r="AT195" s="126">
        <f t="shared" si="2278"/>
        <v>437</v>
      </c>
      <c r="AU195" s="128">
        <f t="shared" si="2278"/>
        <v>317</v>
      </c>
      <c r="AV195" s="127">
        <f t="shared" si="2278"/>
        <v>463</v>
      </c>
      <c r="AW195" s="180">
        <f t="shared" ref="AW195:BE196" si="2279">SUMIF($A$9:$A$32,$AE195,S$195:S$218)</f>
        <v>305</v>
      </c>
      <c r="AX195" s="126">
        <f t="shared" si="2279"/>
        <v>108</v>
      </c>
      <c r="AY195" s="128">
        <f t="shared" si="2279"/>
        <v>178</v>
      </c>
      <c r="AZ195" s="127">
        <f t="shared" si="2279"/>
        <v>237</v>
      </c>
      <c r="BA195" s="180">
        <f t="shared" si="2279"/>
        <v>434</v>
      </c>
      <c r="BB195" s="126">
        <f t="shared" si="2279"/>
        <v>318</v>
      </c>
      <c r="BC195" s="128">
        <f t="shared" si="2279"/>
        <v>298</v>
      </c>
      <c r="BD195" s="184">
        <f t="shared" si="2279"/>
        <v>508</v>
      </c>
      <c r="BE195" s="185">
        <f t="shared" si="2279"/>
        <v>509</v>
      </c>
      <c r="BF195" s="170">
        <f>AF195+AH195+AJ195+AL195+AN195+AP195+AR195+AT195+AV195+AX195+AZ195+BB195+BD195</f>
        <v>4562</v>
      </c>
      <c r="BG195" s="171">
        <f>AG195+AI195+AK195+AM195+AO195+AQ195+AS195+AU195+AW195+AY195+BA195+BC195+BE195</f>
        <v>4601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15">
      <c r="A196" s="137" t="s">
        <v>17</v>
      </c>
      <c r="B196" s="189">
        <v>121</v>
      </c>
      <c r="C196" s="190">
        <v>0</v>
      </c>
      <c r="D196" s="191">
        <v>93</v>
      </c>
      <c r="E196" s="192">
        <v>2</v>
      </c>
      <c r="F196" s="189">
        <v>237</v>
      </c>
      <c r="G196" s="193">
        <v>3</v>
      </c>
      <c r="H196" s="191">
        <v>169</v>
      </c>
      <c r="I196" s="192">
        <v>24</v>
      </c>
      <c r="J196" s="189">
        <v>5</v>
      </c>
      <c r="K196" s="193">
        <v>5</v>
      </c>
      <c r="L196" s="191">
        <v>17</v>
      </c>
      <c r="M196" s="189">
        <v>19</v>
      </c>
      <c r="N196" s="194">
        <v>42</v>
      </c>
      <c r="O196" s="195">
        <v>37</v>
      </c>
      <c r="P196" s="189">
        <v>20</v>
      </c>
      <c r="Q196" s="193">
        <v>21</v>
      </c>
      <c r="R196" s="191">
        <v>10</v>
      </c>
      <c r="S196" s="192">
        <v>0</v>
      </c>
      <c r="T196" s="189">
        <v>1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715</v>
      </c>
      <c r="AC196" s="173">
        <f t="shared" ref="AC196:AC215" si="2308">SUM(C196,E196,G196,I196,K196,M196,O196,Q196,S196,U196,W196,Y196,AA196)</f>
        <v>111</v>
      </c>
      <c r="AE196" s="277" t="str">
        <f>$AE$10</f>
        <v>08:00 - 08:59</v>
      </c>
      <c r="AF196" s="126">
        <f>SUMIF($A$9:$A$32,$AE196,B$195:B$218)</f>
        <v>512</v>
      </c>
      <c r="AG196" s="190">
        <f t="shared" si="2278"/>
        <v>409</v>
      </c>
      <c r="AH196" s="191">
        <f t="shared" si="2278"/>
        <v>217</v>
      </c>
      <c r="AI196" s="192">
        <f t="shared" si="2278"/>
        <v>255</v>
      </c>
      <c r="AJ196" s="278">
        <f t="shared" si="2278"/>
        <v>364</v>
      </c>
      <c r="AK196" s="193">
        <f t="shared" si="2278"/>
        <v>237</v>
      </c>
      <c r="AL196" s="191">
        <f t="shared" si="2278"/>
        <v>649</v>
      </c>
      <c r="AM196" s="192">
        <f t="shared" si="2278"/>
        <v>452</v>
      </c>
      <c r="AN196" s="278">
        <f t="shared" si="2278"/>
        <v>85</v>
      </c>
      <c r="AO196" s="193">
        <f t="shared" si="2278"/>
        <v>154</v>
      </c>
      <c r="AP196" s="191">
        <f t="shared" si="2278"/>
        <v>212</v>
      </c>
      <c r="AQ196" s="278">
        <f t="shared" si="2278"/>
        <v>403</v>
      </c>
      <c r="AR196" s="194">
        <f t="shared" si="2278"/>
        <v>615</v>
      </c>
      <c r="AS196" s="195">
        <f t="shared" si="2278"/>
        <v>730</v>
      </c>
      <c r="AT196" s="278">
        <f t="shared" si="2278"/>
        <v>404</v>
      </c>
      <c r="AU196" s="193">
        <f t="shared" si="2278"/>
        <v>317</v>
      </c>
      <c r="AV196" s="191">
        <f t="shared" si="2278"/>
        <v>453</v>
      </c>
      <c r="AW196" s="192">
        <f t="shared" si="2279"/>
        <v>282</v>
      </c>
      <c r="AX196" s="278">
        <f t="shared" si="2279"/>
        <v>80</v>
      </c>
      <c r="AY196" s="193">
        <f t="shared" si="2279"/>
        <v>155</v>
      </c>
      <c r="AZ196" s="191">
        <f t="shared" si="2279"/>
        <v>215</v>
      </c>
      <c r="BA196" s="192">
        <f t="shared" si="2279"/>
        <v>429</v>
      </c>
      <c r="BB196" s="278">
        <f t="shared" si="2279"/>
        <v>273</v>
      </c>
      <c r="BC196" s="193">
        <f t="shared" si="2279"/>
        <v>240</v>
      </c>
      <c r="BD196" s="191">
        <f t="shared" si="2279"/>
        <v>476</v>
      </c>
      <c r="BE196" s="278">
        <f t="shared" si="2279"/>
        <v>524</v>
      </c>
      <c r="BF196" s="172">
        <f>SUM(AF196,AH196,AJ196,AL196,AN196,AP196,AR196,AT196,AV196,AX196,AZ196,BB196,BD196)</f>
        <v>4555</v>
      </c>
      <c r="BG196" s="173">
        <f>SUM(AG196,AI196,AK196,AM196,AO196,AQ196,AS196,AU196,AW196,AY196,BA196,BC196,BE196)</f>
        <v>4587</v>
      </c>
      <c r="BI196" s="137" t="s">
        <v>17</v>
      </c>
      <c r="BJ196" s="129">
        <f>B196/B219</f>
        <v>1.7370083261556129E-2</v>
      </c>
      <c r="BK196" s="130">
        <f t="shared" ref="BK196" si="2309">C196/C219</f>
        <v>0</v>
      </c>
      <c r="BL196" s="131">
        <f t="shared" ref="BL196" si="2310">D196/D219</f>
        <v>2.6353074525361293E-2</v>
      </c>
      <c r="BM196" s="132">
        <f t="shared" ref="BM196" si="2311">E196/E219</f>
        <v>4.7247814788566029E-4</v>
      </c>
      <c r="BN196" s="129">
        <f t="shared" ref="BN196" si="2312">F196/F219</f>
        <v>4.0210383440787242E-2</v>
      </c>
      <c r="BO196" s="130">
        <f t="shared" ref="BO196" si="2313">G196/G219</f>
        <v>5.7825751734772552E-4</v>
      </c>
      <c r="BP196" s="131">
        <f t="shared" ref="BP196" si="2314">H196/H219</f>
        <v>1.8096155905343185E-2</v>
      </c>
      <c r="BQ196" s="132">
        <f t="shared" ref="BQ196" si="2315">I196/I219</f>
        <v>2.6878709821928546E-3</v>
      </c>
      <c r="BR196" s="129">
        <f t="shared" ref="BR196" si="2316">J196/J219</f>
        <v>2.3912003825920613E-3</v>
      </c>
      <c r="BS196" s="130">
        <f t="shared" ref="BS196" si="2317">K196/K219</f>
        <v>3.1585596967782692E-3</v>
      </c>
      <c r="BT196" s="131">
        <f t="shared" ref="BT196" si="2318">L196/L219</f>
        <v>3.9756782039289057E-3</v>
      </c>
      <c r="BU196" s="129">
        <f t="shared" ref="BU196" si="2319">M196/M219</f>
        <v>4.7464401698725954E-3</v>
      </c>
      <c r="BV196" s="133">
        <f t="shared" ref="BV196" si="2320">N196/N219</f>
        <v>5.1807080300974463E-3</v>
      </c>
      <c r="BW196" s="134">
        <f t="shared" ref="BW196" si="2321">O196/O219</f>
        <v>4.3611504007543614E-3</v>
      </c>
      <c r="BX196" s="129">
        <f t="shared" ref="BX196" si="2322">P196/P219</f>
        <v>4.1467965996267887E-3</v>
      </c>
      <c r="BY196" s="130">
        <f t="shared" ref="BY196" si="2323">Q196/Q219</f>
        <v>4.623513870541612E-3</v>
      </c>
      <c r="BZ196" s="131">
        <f t="shared" ref="BZ196" si="2324">R196/R219</f>
        <v>1.795654516071108E-3</v>
      </c>
      <c r="CA196" s="132">
        <f t="shared" ref="CA196" si="2325">S196/S219</f>
        <v>0</v>
      </c>
      <c r="CB196" s="129">
        <f t="shared" ref="CB196" si="2326">T196/T219</f>
        <v>6.2972292191435767E-4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1.0344777695791195E-2</v>
      </c>
      <c r="CK196" s="136">
        <f t="shared" ref="CK196" si="2335">AC196/AC219</f>
        <v>1.6113578956536887E-3</v>
      </c>
    </row>
    <row r="197" spans="1:89" ht="14" thickBot="1" x14ac:dyDescent="0.2">
      <c r="A197" s="146" t="s">
        <v>18</v>
      </c>
      <c r="B197" s="196">
        <v>430</v>
      </c>
      <c r="C197" s="197">
        <v>0</v>
      </c>
      <c r="D197" s="198">
        <v>200</v>
      </c>
      <c r="E197" s="199">
        <v>2</v>
      </c>
      <c r="F197" s="196">
        <v>345</v>
      </c>
      <c r="G197" s="200">
        <v>8</v>
      </c>
      <c r="H197" s="198">
        <v>385</v>
      </c>
      <c r="I197" s="199">
        <v>85</v>
      </c>
      <c r="J197" s="196">
        <v>42</v>
      </c>
      <c r="K197" s="200">
        <v>37</v>
      </c>
      <c r="L197" s="198">
        <v>89</v>
      </c>
      <c r="M197" s="196">
        <v>132</v>
      </c>
      <c r="N197" s="201">
        <v>299</v>
      </c>
      <c r="O197" s="202">
        <v>271</v>
      </c>
      <c r="P197" s="196">
        <v>215</v>
      </c>
      <c r="Q197" s="200">
        <v>205</v>
      </c>
      <c r="R197" s="198">
        <v>181</v>
      </c>
      <c r="S197" s="199">
        <v>163</v>
      </c>
      <c r="T197" s="196">
        <v>28</v>
      </c>
      <c r="U197" s="200">
        <v>62</v>
      </c>
      <c r="V197" s="198">
        <v>102</v>
      </c>
      <c r="W197" s="199">
        <v>176</v>
      </c>
      <c r="X197" s="196">
        <v>167</v>
      </c>
      <c r="Y197" s="200">
        <v>128</v>
      </c>
      <c r="Z197" s="198">
        <v>411</v>
      </c>
      <c r="AA197" s="196">
        <v>192</v>
      </c>
      <c r="AB197" s="172">
        <f t="shared" si="2307"/>
        <v>2894</v>
      </c>
      <c r="AC197" s="173">
        <f t="shared" si="2308"/>
        <v>1461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6.1728395061728392E-2</v>
      </c>
      <c r="BK197" s="130">
        <f t="shared" ref="BK197" si="2336">C197/C219</f>
        <v>0</v>
      </c>
      <c r="BL197" s="131">
        <f t="shared" ref="BL197" si="2337">D197/D219</f>
        <v>5.6673278549164069E-2</v>
      </c>
      <c r="BM197" s="132">
        <f t="shared" ref="BM197" si="2338">E197/E219</f>
        <v>4.7247814788566029E-4</v>
      </c>
      <c r="BN197" s="129">
        <f t="shared" ref="BN197" si="2339">F197/F219</f>
        <v>5.8534102477095354E-2</v>
      </c>
      <c r="BO197" s="130">
        <f t="shared" ref="BO197" si="2340">G197/G219</f>
        <v>1.5420200462606013E-3</v>
      </c>
      <c r="BP197" s="131">
        <f t="shared" ref="BP197" si="2341">H197/H219</f>
        <v>4.1224970553592463E-2</v>
      </c>
      <c r="BQ197" s="132">
        <f t="shared" ref="BQ197" si="2342">I197/I219</f>
        <v>9.5195430619330265E-3</v>
      </c>
      <c r="BR197" s="129">
        <f t="shared" ref="BR197" si="2343">J197/J219</f>
        <v>2.0086083213773313E-2</v>
      </c>
      <c r="BS197" s="130">
        <f t="shared" ref="BS197" si="2344">K197/K219</f>
        <v>2.337334175615919E-2</v>
      </c>
      <c r="BT197" s="131">
        <f t="shared" ref="BT197" si="2345">L197/L219</f>
        <v>2.0813844714686624E-2</v>
      </c>
      <c r="BU197" s="129">
        <f t="shared" ref="BU197" si="2346">M197/M219</f>
        <v>3.2975268548588559E-2</v>
      </c>
      <c r="BV197" s="133">
        <f t="shared" ref="BV197" si="2347">N197/N219</f>
        <v>3.6881707166646106E-2</v>
      </c>
      <c r="BW197" s="134">
        <f t="shared" ref="BW197" si="2348">O197/O219</f>
        <v>3.1942479962281944E-2</v>
      </c>
      <c r="BX197" s="129">
        <f t="shared" ref="BX197" si="2349">P197/P219</f>
        <v>4.4578063445987977E-2</v>
      </c>
      <c r="BY197" s="130">
        <f t="shared" ref="BY197" si="2350">Q197/Q219</f>
        <v>4.5134302069572876E-2</v>
      </c>
      <c r="BZ197" s="131">
        <f t="shared" ref="BZ197" si="2351">R197/R219</f>
        <v>3.2501346740887053E-2</v>
      </c>
      <c r="CA197" s="132">
        <f t="shared" ref="CA197" si="2352">S197/S219</f>
        <v>2.9711994166970471E-2</v>
      </c>
      <c r="CB197" s="129">
        <f t="shared" ref="CB197" si="2353">T197/T219</f>
        <v>1.7632241813602016E-2</v>
      </c>
      <c r="CC197" s="130">
        <f t="shared" ref="CC197" si="2354">U197/U219</f>
        <v>5.3173241852487133E-2</v>
      </c>
      <c r="CD197" s="131">
        <f t="shared" ref="CD197" si="2355">V197/V219</f>
        <v>1.9104701254916652E-2</v>
      </c>
      <c r="CE197" s="132">
        <f t="shared" ref="CE197" si="2356">W197/W219</f>
        <v>3.4108527131782945E-2</v>
      </c>
      <c r="CF197" s="129">
        <f t="shared" ref="CF197" si="2357">X197/X219</f>
        <v>3.9686311787072243E-2</v>
      </c>
      <c r="CG197" s="130">
        <f t="shared" ref="CG197" si="2358">Y197/Y219</f>
        <v>4.3025210084033615E-2</v>
      </c>
      <c r="CH197" s="131">
        <f t="shared" ref="CH197" si="2359">Z197/Z219</f>
        <v>5.5630752571737954E-2</v>
      </c>
      <c r="CI197" s="129">
        <f t="shared" ref="CI197" si="2360">AA197/AA219</f>
        <v>1.9518145776151265E-2</v>
      </c>
      <c r="CJ197" s="135">
        <f t="shared" ref="CJ197" si="2361">AB197/AB219</f>
        <v>4.1871030281985619E-2</v>
      </c>
      <c r="CK197" s="136">
        <f t="shared" ref="CK197" si="2362">AC197/AC219</f>
        <v>2.1208953923874226E-2</v>
      </c>
    </row>
    <row r="198" spans="1:89" ht="15" thickTop="1" thickBot="1" x14ac:dyDescent="0.2">
      <c r="A198" s="137" t="s">
        <v>19</v>
      </c>
      <c r="B198" s="189">
        <v>487</v>
      </c>
      <c r="C198" s="190">
        <v>224</v>
      </c>
      <c r="D198" s="191">
        <v>184</v>
      </c>
      <c r="E198" s="192">
        <v>200</v>
      </c>
      <c r="F198" s="189">
        <v>294</v>
      </c>
      <c r="G198" s="193">
        <v>215</v>
      </c>
      <c r="H198" s="191">
        <v>537</v>
      </c>
      <c r="I198" s="192">
        <v>408</v>
      </c>
      <c r="J198" s="189">
        <v>67</v>
      </c>
      <c r="K198" s="193">
        <v>163</v>
      </c>
      <c r="L198" s="191">
        <v>213</v>
      </c>
      <c r="M198" s="189">
        <v>285</v>
      </c>
      <c r="N198" s="194">
        <v>529</v>
      </c>
      <c r="O198" s="195">
        <v>538</v>
      </c>
      <c r="P198" s="189">
        <v>366</v>
      </c>
      <c r="Q198" s="193">
        <v>326</v>
      </c>
      <c r="R198" s="191">
        <v>401</v>
      </c>
      <c r="S198" s="192">
        <v>231</v>
      </c>
      <c r="T198" s="189">
        <v>71</v>
      </c>
      <c r="U198" s="193">
        <v>118</v>
      </c>
      <c r="V198" s="191">
        <v>296</v>
      </c>
      <c r="W198" s="192">
        <v>318</v>
      </c>
      <c r="X198" s="189">
        <v>294</v>
      </c>
      <c r="Y198" s="193">
        <v>226</v>
      </c>
      <c r="Z198" s="191">
        <v>514</v>
      </c>
      <c r="AA198" s="189">
        <v>462</v>
      </c>
      <c r="AB198" s="172">
        <f t="shared" si="2307"/>
        <v>4253</v>
      </c>
      <c r="AC198" s="173">
        <f t="shared" si="2308"/>
        <v>3714</v>
      </c>
      <c r="AE198" s="269" t="s">
        <v>13</v>
      </c>
      <c r="AF198" s="20">
        <f t="shared" ref="AF198:BG198" si="2363">SUM(AF195:AF197)</f>
        <v>927</v>
      </c>
      <c r="AG198" s="21">
        <f t="shared" si="2363"/>
        <v>754</v>
      </c>
      <c r="AH198" s="20">
        <f t="shared" si="2363"/>
        <v>434</v>
      </c>
      <c r="AI198" s="21">
        <f t="shared" si="2363"/>
        <v>491</v>
      </c>
      <c r="AJ198" s="20">
        <f t="shared" si="2363"/>
        <v>746</v>
      </c>
      <c r="AK198" s="21">
        <f t="shared" si="2363"/>
        <v>533</v>
      </c>
      <c r="AL198" s="20">
        <f t="shared" si="2363"/>
        <v>1234</v>
      </c>
      <c r="AM198" s="21">
        <f t="shared" si="2363"/>
        <v>903</v>
      </c>
      <c r="AN198" s="20">
        <f t="shared" si="2363"/>
        <v>175</v>
      </c>
      <c r="AO198" s="21">
        <f t="shared" si="2363"/>
        <v>305</v>
      </c>
      <c r="AP198" s="20">
        <f t="shared" si="2363"/>
        <v>437</v>
      </c>
      <c r="AQ198" s="21">
        <f t="shared" si="2363"/>
        <v>772</v>
      </c>
      <c r="AR198" s="20">
        <f t="shared" si="2363"/>
        <v>1192</v>
      </c>
      <c r="AS198" s="21">
        <f t="shared" si="2363"/>
        <v>1442</v>
      </c>
      <c r="AT198" s="20">
        <f t="shared" si="2363"/>
        <v>841</v>
      </c>
      <c r="AU198" s="21">
        <f t="shared" si="2363"/>
        <v>634</v>
      </c>
      <c r="AV198" s="20">
        <f t="shared" si="2363"/>
        <v>916</v>
      </c>
      <c r="AW198" s="21">
        <f t="shared" si="2363"/>
        <v>587</v>
      </c>
      <c r="AX198" s="20">
        <f t="shared" si="2363"/>
        <v>188</v>
      </c>
      <c r="AY198" s="21">
        <f t="shared" si="2363"/>
        <v>333</v>
      </c>
      <c r="AZ198" s="20">
        <f t="shared" si="2363"/>
        <v>452</v>
      </c>
      <c r="BA198" s="21">
        <f t="shared" si="2363"/>
        <v>863</v>
      </c>
      <c r="BB198" s="20">
        <f t="shared" si="2363"/>
        <v>591</v>
      </c>
      <c r="BC198" s="21">
        <f t="shared" si="2363"/>
        <v>538</v>
      </c>
      <c r="BD198" s="20">
        <f t="shared" si="2363"/>
        <v>984</v>
      </c>
      <c r="BE198" s="21">
        <f t="shared" si="2363"/>
        <v>1033</v>
      </c>
      <c r="BF198" s="174">
        <f t="shared" si="2363"/>
        <v>9117</v>
      </c>
      <c r="BG198" s="175">
        <f t="shared" si="2363"/>
        <v>9188</v>
      </c>
      <c r="BI198" s="137" t="s">
        <v>19</v>
      </c>
      <c r="BJ198" s="129">
        <f>B198/B219</f>
        <v>6.9910996267585415E-2</v>
      </c>
      <c r="BK198" s="130">
        <f t="shared" ref="BK198" si="2364">C198/C219</f>
        <v>3.0684931506849315E-2</v>
      </c>
      <c r="BL198" s="131">
        <f t="shared" ref="BL198" si="2365">D198/D219</f>
        <v>5.2139416265230942E-2</v>
      </c>
      <c r="BM198" s="132">
        <f t="shared" ref="BM198" si="2366">E198/E219</f>
        <v>4.7247814788566031E-2</v>
      </c>
      <c r="BN198" s="129">
        <f t="shared" ref="BN198" si="2367">F198/F219</f>
        <v>4.9881235154394299E-2</v>
      </c>
      <c r="BO198" s="130">
        <f t="shared" ref="BO198" si="2368">G198/G219</f>
        <v>4.144178874325366E-2</v>
      </c>
      <c r="BP198" s="131">
        <f t="shared" ref="BP198" si="2369">H198/H219</f>
        <v>5.750080308384195E-2</v>
      </c>
      <c r="BQ198" s="132">
        <f t="shared" ref="BQ198" si="2370">I198/I219</f>
        <v>4.569380669727853E-2</v>
      </c>
      <c r="BR198" s="129">
        <f t="shared" ref="BR198" si="2371">J198/J219</f>
        <v>3.2042085126733622E-2</v>
      </c>
      <c r="BS198" s="130">
        <f t="shared" ref="BS198" si="2372">K198/K219</f>
        <v>0.10296904611497157</v>
      </c>
      <c r="BT198" s="131">
        <f t="shared" ref="BT198" si="2373">L198/L219</f>
        <v>4.9812909260991578E-2</v>
      </c>
      <c r="BU198" s="129">
        <f t="shared" ref="BU198" si="2374">M198/M219</f>
        <v>7.1196602548088933E-2</v>
      </c>
      <c r="BV198" s="133">
        <f t="shared" ref="BV198" si="2375">N198/N219</f>
        <v>6.5252251140989273E-2</v>
      </c>
      <c r="BW198" s="134">
        <f t="shared" ref="BW198" si="2376">O198/O219</f>
        <v>6.341348420556342E-2</v>
      </c>
      <c r="BX198" s="129">
        <f t="shared" ref="BX198" si="2377">P198/P219</f>
        <v>7.5886377773170227E-2</v>
      </c>
      <c r="BY198" s="130">
        <f t="shared" ref="BY198" si="2378">Q198/Q219</f>
        <v>7.1774548656979298E-2</v>
      </c>
      <c r="BZ198" s="131">
        <f t="shared" ref="BZ198" si="2379">R198/R219</f>
        <v>7.2005746094451428E-2</v>
      </c>
      <c r="CA198" s="132">
        <f t="shared" ref="CA198" si="2380">S198/S219</f>
        <v>4.2107181917608455E-2</v>
      </c>
      <c r="CB198" s="129">
        <f t="shared" ref="CB198" si="2381">T198/T219</f>
        <v>4.4710327455919394E-2</v>
      </c>
      <c r="CC198" s="130">
        <f t="shared" ref="CC198" si="2382">U198/U219</f>
        <v>0.10120068610634649</v>
      </c>
      <c r="CD198" s="131">
        <f t="shared" ref="CD198" si="2383">V198/V219</f>
        <v>5.5441093837797342E-2</v>
      </c>
      <c r="CE198" s="132">
        <f t="shared" ref="CE198" si="2384">W198/W219</f>
        <v>6.1627906976744189E-2</v>
      </c>
      <c r="CF198" s="129">
        <f t="shared" ref="CF198" si="2385">X198/X219</f>
        <v>6.9866920152091255E-2</v>
      </c>
      <c r="CG198" s="130">
        <f t="shared" ref="CG198" si="2386">Y198/Y219</f>
        <v>7.5966386554621845E-2</v>
      </c>
      <c r="CH198" s="131">
        <f t="shared" ref="CH198" si="2387">Z198/Z219</f>
        <v>6.9572279371954523E-2</v>
      </c>
      <c r="CI198" s="129">
        <f t="shared" ref="CI198" si="2388">AA198/AA219</f>
        <v>4.6965538273863981E-2</v>
      </c>
      <c r="CJ198" s="135">
        <f t="shared" ref="CJ198" si="2389">AB198/AB219</f>
        <v>6.1533342014265663E-2</v>
      </c>
      <c r="CK198" s="136">
        <f t="shared" ref="CK198" si="2390">AC198/AC219</f>
        <v>5.3915164184304504E-2</v>
      </c>
    </row>
    <row r="199" spans="1:89" ht="14" thickTop="1" x14ac:dyDescent="0.15">
      <c r="A199" s="146" t="s">
        <v>20</v>
      </c>
      <c r="B199" s="196">
        <v>415</v>
      </c>
      <c r="C199" s="197">
        <v>345</v>
      </c>
      <c r="D199" s="198">
        <v>217</v>
      </c>
      <c r="E199" s="199">
        <v>236</v>
      </c>
      <c r="F199" s="196">
        <v>382</v>
      </c>
      <c r="G199" s="200">
        <v>296</v>
      </c>
      <c r="H199" s="198">
        <v>585</v>
      </c>
      <c r="I199" s="199">
        <v>451</v>
      </c>
      <c r="J199" s="196">
        <v>90</v>
      </c>
      <c r="K199" s="200">
        <v>151</v>
      </c>
      <c r="L199" s="198">
        <v>225</v>
      </c>
      <c r="M199" s="196">
        <v>369</v>
      </c>
      <c r="N199" s="201">
        <v>577</v>
      </c>
      <c r="O199" s="202">
        <v>712</v>
      </c>
      <c r="P199" s="196">
        <v>437</v>
      </c>
      <c r="Q199" s="200">
        <v>317</v>
      </c>
      <c r="R199" s="198">
        <v>463</v>
      </c>
      <c r="S199" s="199">
        <v>305</v>
      </c>
      <c r="T199" s="196">
        <v>108</v>
      </c>
      <c r="U199" s="200">
        <v>178</v>
      </c>
      <c r="V199" s="198">
        <v>237</v>
      </c>
      <c r="W199" s="199">
        <v>434</v>
      </c>
      <c r="X199" s="196">
        <v>318</v>
      </c>
      <c r="Y199" s="200">
        <v>298</v>
      </c>
      <c r="Z199" s="198">
        <v>508</v>
      </c>
      <c r="AA199" s="196">
        <v>509</v>
      </c>
      <c r="AB199" s="172">
        <f t="shared" si="2307"/>
        <v>4562</v>
      </c>
      <c r="AC199" s="173">
        <f t="shared" si="2308"/>
        <v>4601</v>
      </c>
      <c r="BI199" s="146" t="s">
        <v>20</v>
      </c>
      <c r="BJ199" s="129">
        <f>B199/B219</f>
        <v>5.9575078954923914E-2</v>
      </c>
      <c r="BK199" s="130">
        <f t="shared" ref="BK199" si="2391">C199/C219</f>
        <v>4.726027397260274E-2</v>
      </c>
      <c r="BL199" s="131">
        <f t="shared" ref="BL199" si="2392">D199/D219</f>
        <v>6.1490507225843018E-2</v>
      </c>
      <c r="BM199" s="132">
        <f t="shared" ref="BM199" si="2393">E199/E219</f>
        <v>5.5752421450507912E-2</v>
      </c>
      <c r="BN199" s="129">
        <f t="shared" ref="BN199" si="2394">F199/F219</f>
        <v>6.4811672887682387E-2</v>
      </c>
      <c r="BO199" s="130">
        <f t="shared" ref="BO199" si="2395">G199/G219</f>
        <v>5.7054741711642251E-2</v>
      </c>
      <c r="BP199" s="131">
        <f t="shared" ref="BP199" si="2396">H199/H219</f>
        <v>6.2640539672341788E-2</v>
      </c>
      <c r="BQ199" s="132">
        <f t="shared" ref="BQ199" si="2397">I199/I219</f>
        <v>5.0509575540374059E-2</v>
      </c>
      <c r="BR199" s="129">
        <f t="shared" ref="BR199" si="2398">J199/J219</f>
        <v>4.3041606886657105E-2</v>
      </c>
      <c r="BS199" s="130">
        <f t="shared" ref="BS199" si="2399">K199/K219</f>
        <v>9.5388502842703726E-2</v>
      </c>
      <c r="BT199" s="131">
        <f t="shared" ref="BT199" si="2400">L199/L219</f>
        <v>5.2619270346117866E-2</v>
      </c>
      <c r="BU199" s="129">
        <f t="shared" ref="BU199" si="2401">M199/M219</f>
        <v>9.2180864351736197E-2</v>
      </c>
      <c r="BV199" s="133">
        <f t="shared" ref="BV199" si="2402">N199/N219</f>
        <v>7.1173060318243497E-2</v>
      </c>
      <c r="BW199" s="134">
        <f t="shared" ref="BW199" si="2403">O199/O219</f>
        <v>8.3922677982083929E-2</v>
      </c>
      <c r="BX199" s="129">
        <f t="shared" ref="BX199" si="2404">P199/P219</f>
        <v>9.0607505701845323E-2</v>
      </c>
      <c r="BY199" s="130">
        <f t="shared" ref="BY199" si="2405">Q199/Q219</f>
        <v>6.9793042712461464E-2</v>
      </c>
      <c r="BZ199" s="131">
        <f t="shared" ref="BZ199" si="2406">R199/R219</f>
        <v>8.31388040940923E-2</v>
      </c>
      <c r="CA199" s="132">
        <f t="shared" ref="CA199" si="2407">S199/S219</f>
        <v>5.5596062705067444E-2</v>
      </c>
      <c r="CB199" s="129">
        <f t="shared" ref="CB199" si="2408">T199/T219</f>
        <v>6.8010075566750636E-2</v>
      </c>
      <c r="CC199" s="130">
        <f t="shared" ref="CC199" si="2409">U199/U219</f>
        <v>0.15265866209262435</v>
      </c>
      <c r="CD199" s="131">
        <f t="shared" ref="CD199" si="2410">V199/V219</f>
        <v>4.4390335268776927E-2</v>
      </c>
      <c r="CE199" s="132">
        <f t="shared" ref="CE199" si="2411">W199/W219</f>
        <v>8.4108527131782948E-2</v>
      </c>
      <c r="CF199" s="129">
        <f t="shared" ref="CF199" si="2412">X199/X219</f>
        <v>7.5570342205323188E-2</v>
      </c>
      <c r="CG199" s="130">
        <f t="shared" ref="CG199" si="2413">Y199/Y219</f>
        <v>0.10016806722689076</v>
      </c>
      <c r="CH199" s="131">
        <f t="shared" ref="CH199" si="2414">Z199/Z219</f>
        <v>6.8760151597184627E-2</v>
      </c>
      <c r="CI199" s="129">
        <f t="shared" ref="CI199" si="2415">AA199/AA219</f>
        <v>5.1743417708651013E-2</v>
      </c>
      <c r="CJ199" s="135">
        <f t="shared" ref="CJ199" si="2416">AB199/AB219</f>
        <v>6.6004022165313883E-2</v>
      </c>
      <c r="CK199" s="136">
        <f t="shared" ref="CK199" si="2417">AC199/AC219</f>
        <v>6.6791510611735327E-2</v>
      </c>
    </row>
    <row r="200" spans="1:89" ht="14" thickBot="1" x14ac:dyDescent="0.2">
      <c r="A200" s="137" t="s">
        <v>21</v>
      </c>
      <c r="B200" s="189">
        <v>512</v>
      </c>
      <c r="C200" s="190">
        <v>409</v>
      </c>
      <c r="D200" s="191">
        <v>217</v>
      </c>
      <c r="E200" s="192">
        <v>255</v>
      </c>
      <c r="F200" s="189">
        <v>364</v>
      </c>
      <c r="G200" s="193">
        <v>237</v>
      </c>
      <c r="H200" s="191">
        <v>649</v>
      </c>
      <c r="I200" s="192">
        <v>452</v>
      </c>
      <c r="J200" s="189">
        <v>85</v>
      </c>
      <c r="K200" s="193">
        <v>154</v>
      </c>
      <c r="L200" s="191">
        <v>212</v>
      </c>
      <c r="M200" s="189">
        <v>403</v>
      </c>
      <c r="N200" s="194">
        <v>615</v>
      </c>
      <c r="O200" s="195">
        <v>730</v>
      </c>
      <c r="P200" s="189">
        <v>404</v>
      </c>
      <c r="Q200" s="193">
        <v>317</v>
      </c>
      <c r="R200" s="191">
        <v>453</v>
      </c>
      <c r="S200" s="192">
        <v>282</v>
      </c>
      <c r="T200" s="189">
        <v>80</v>
      </c>
      <c r="U200" s="193">
        <v>155</v>
      </c>
      <c r="V200" s="191">
        <v>215</v>
      </c>
      <c r="W200" s="192">
        <v>429</v>
      </c>
      <c r="X200" s="189">
        <v>273</v>
      </c>
      <c r="Y200" s="193">
        <v>240</v>
      </c>
      <c r="Z200" s="191">
        <v>476</v>
      </c>
      <c r="AA200" s="189">
        <v>524</v>
      </c>
      <c r="AB200" s="172">
        <f t="shared" si="2307"/>
        <v>4555</v>
      </c>
      <c r="AC200" s="173">
        <f t="shared" si="2308"/>
        <v>4587</v>
      </c>
      <c r="AE200" s="272" t="s">
        <v>85</v>
      </c>
      <c r="BI200" s="137" t="s">
        <v>21</v>
      </c>
      <c r="BJ200" s="129">
        <f>B200/B219</f>
        <v>7.3499856445592884E-2</v>
      </c>
      <c r="BK200" s="130">
        <f t="shared" ref="BK200" si="2418">C200/C219</f>
        <v>5.6027397260273976E-2</v>
      </c>
      <c r="BL200" s="131">
        <f t="shared" ref="BL200" si="2419">D200/D219</f>
        <v>6.1490507225843018E-2</v>
      </c>
      <c r="BM200" s="132">
        <f t="shared" ref="BM200" si="2420">E200/E219</f>
        <v>6.0240963855421686E-2</v>
      </c>
      <c r="BN200" s="129">
        <f t="shared" ref="BN200" si="2421">F200/F219</f>
        <v>6.1757719714964368E-2</v>
      </c>
      <c r="BO200" s="130">
        <f t="shared" ref="BO200" si="2422">G200/G219</f>
        <v>4.5682343870470314E-2</v>
      </c>
      <c r="BP200" s="131">
        <f t="shared" ref="BP200" si="2423">H200/H219</f>
        <v>6.9493521790341573E-2</v>
      </c>
      <c r="BQ200" s="132">
        <f t="shared" ref="BQ200" si="2424">I200/I219</f>
        <v>5.0621570164632097E-2</v>
      </c>
      <c r="BR200" s="129">
        <f t="shared" ref="BR200" si="2425">J200/J219</f>
        <v>4.065040650406504E-2</v>
      </c>
      <c r="BS200" s="130">
        <f t="shared" ref="BS200" si="2426">K200/K219</f>
        <v>9.7283638660770694E-2</v>
      </c>
      <c r="BT200" s="131">
        <f t="shared" ref="BT200" si="2427">L200/L219</f>
        <v>4.9579045837231057E-2</v>
      </c>
      <c r="BU200" s="129">
        <f t="shared" ref="BU200" si="2428">M200/M219</f>
        <v>0.10067449412940295</v>
      </c>
      <c r="BV200" s="133">
        <f t="shared" ref="BV200" si="2429">N200/N219</f>
        <v>7.586036758356976E-2</v>
      </c>
      <c r="BW200" s="134">
        <f t="shared" ref="BW200" si="2430">O200/O219</f>
        <v>8.6044318717586041E-2</v>
      </c>
      <c r="BX200" s="129">
        <f t="shared" ref="BX200" si="2431">P200/P219</f>
        <v>8.3765291312461118E-2</v>
      </c>
      <c r="BY200" s="130">
        <f t="shared" ref="BY200" si="2432">Q200/Q219</f>
        <v>6.9793042712461464E-2</v>
      </c>
      <c r="BZ200" s="131">
        <f t="shared" ref="BZ200" si="2433">R200/R219</f>
        <v>8.134314957802119E-2</v>
      </c>
      <c r="CA200" s="132">
        <f t="shared" ref="CA200" si="2434">S200/S219</f>
        <v>5.1403572730586947E-2</v>
      </c>
      <c r="CB200" s="129">
        <f t="shared" ref="CB200" si="2435">T200/T219</f>
        <v>5.0377833753148617E-2</v>
      </c>
      <c r="CC200" s="130">
        <f t="shared" ref="CC200" si="2436">U200/U219</f>
        <v>0.13293310463121785</v>
      </c>
      <c r="CD200" s="131">
        <f t="shared" ref="CD200" si="2437">V200/V219</f>
        <v>4.0269713429481178E-2</v>
      </c>
      <c r="CE200" s="132">
        <f t="shared" ref="CE200" si="2438">W200/W219</f>
        <v>8.3139534883720931E-2</v>
      </c>
      <c r="CF200" s="129">
        <f t="shared" ref="CF200" si="2439">X200/X219</f>
        <v>6.4876425855513314E-2</v>
      </c>
      <c r="CG200" s="130">
        <f t="shared" ref="CG200" si="2440">Y200/Y219</f>
        <v>8.067226890756303E-2</v>
      </c>
      <c r="CH200" s="131">
        <f t="shared" ref="CH200" si="2441">Z200/Z219</f>
        <v>6.442880346507851E-2</v>
      </c>
      <c r="CI200" s="129">
        <f t="shared" ref="CI200" si="2442">AA200/AA219</f>
        <v>5.3268272847412826E-2</v>
      </c>
      <c r="CJ200" s="135">
        <f t="shared" ref="CJ200" si="2443">AB200/AB219</f>
        <v>6.5902744621439011E-2</v>
      </c>
      <c r="CK200" s="136">
        <f t="shared" ref="CK200" si="2444">AC200/AC219</f>
        <v>6.6588276282553788E-2</v>
      </c>
    </row>
    <row r="201" spans="1:89" ht="15" thickTop="1" thickBot="1" x14ac:dyDescent="0.2">
      <c r="A201" s="146" t="s">
        <v>22</v>
      </c>
      <c r="B201" s="196">
        <v>525</v>
      </c>
      <c r="C201" s="197">
        <v>533</v>
      </c>
      <c r="D201" s="198">
        <v>349</v>
      </c>
      <c r="E201" s="199">
        <v>192</v>
      </c>
      <c r="F201" s="196">
        <v>439</v>
      </c>
      <c r="G201" s="200">
        <v>205</v>
      </c>
      <c r="H201" s="198">
        <v>584</v>
      </c>
      <c r="I201" s="199">
        <v>556</v>
      </c>
      <c r="J201" s="196">
        <v>103</v>
      </c>
      <c r="K201" s="200">
        <v>181</v>
      </c>
      <c r="L201" s="198">
        <v>197</v>
      </c>
      <c r="M201" s="196">
        <v>418</v>
      </c>
      <c r="N201" s="201">
        <v>485</v>
      </c>
      <c r="O201" s="202">
        <v>761</v>
      </c>
      <c r="P201" s="196">
        <v>314</v>
      </c>
      <c r="Q201" s="200">
        <v>265</v>
      </c>
      <c r="R201" s="198">
        <v>482</v>
      </c>
      <c r="S201" s="199">
        <v>285</v>
      </c>
      <c r="T201" s="196">
        <v>65</v>
      </c>
      <c r="U201" s="200">
        <v>86</v>
      </c>
      <c r="V201" s="198">
        <v>256</v>
      </c>
      <c r="W201" s="199">
        <v>454</v>
      </c>
      <c r="X201" s="196">
        <v>238</v>
      </c>
      <c r="Y201" s="200">
        <v>204</v>
      </c>
      <c r="Z201" s="198">
        <v>489</v>
      </c>
      <c r="AA201" s="196">
        <v>454</v>
      </c>
      <c r="AB201" s="172">
        <f t="shared" si="2307"/>
        <v>4526</v>
      </c>
      <c r="AC201" s="173">
        <f t="shared" si="2308"/>
        <v>4594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>
        <f>B201/B219</f>
        <v>7.5366063738156755E-2</v>
      </c>
      <c r="BK201" s="130">
        <f t="shared" ref="BK201" si="2445">C201/C219</f>
        <v>7.3013698630136986E-2</v>
      </c>
      <c r="BL201" s="131">
        <f t="shared" ref="BL201" si="2446">D201/D219</f>
        <v>9.8894871068291298E-2</v>
      </c>
      <c r="BM201" s="132">
        <f t="shared" ref="BM201" si="2447">E201/E219</f>
        <v>4.5357902197023389E-2</v>
      </c>
      <c r="BN201" s="129">
        <f t="shared" ref="BN201" si="2448">F201/F219</f>
        <v>7.4482524601289443E-2</v>
      </c>
      <c r="BO201" s="130">
        <f t="shared" ref="BO201" si="2449">G201/G219</f>
        <v>3.951426368542791E-2</v>
      </c>
      <c r="BP201" s="131">
        <f t="shared" ref="BP201" si="2450">H201/H219</f>
        <v>6.2533461826748044E-2</v>
      </c>
      <c r="BQ201" s="132">
        <f t="shared" ref="BQ201" si="2451">I201/I219</f>
        <v>6.2269011087467803E-2</v>
      </c>
      <c r="BR201" s="129">
        <f t="shared" ref="BR201" si="2452">J201/J219</f>
        <v>4.9258727881396458E-2</v>
      </c>
      <c r="BS201" s="130">
        <f t="shared" ref="BS201" si="2453">K201/K219</f>
        <v>0.11433986102337335</v>
      </c>
      <c r="BT201" s="131">
        <f t="shared" ref="BT201" si="2454">L201/L219</f>
        <v>4.6071094480823201E-2</v>
      </c>
      <c r="BU201" s="129">
        <f t="shared" ref="BU201" si="2455">M201/M219</f>
        <v>0.1044216837371971</v>
      </c>
      <c r="BV201" s="133">
        <f t="shared" ref="BV201" si="2456">N201/N219</f>
        <v>5.9824842728506231E-2</v>
      </c>
      <c r="BW201" s="134">
        <f t="shared" ref="BW201" si="2457">O201/O219</f>
        <v>8.9698255539839691E-2</v>
      </c>
      <c r="BX201" s="129">
        <f t="shared" ref="BX201" si="2458">P201/P219</f>
        <v>6.510470661414057E-2</v>
      </c>
      <c r="BY201" s="130">
        <f t="shared" ref="BY201" si="2459">Q201/Q219</f>
        <v>5.8344341699691764E-2</v>
      </c>
      <c r="BZ201" s="131">
        <f t="shared" ref="BZ201" si="2460">R201/R219</f>
        <v>8.6550547674627401E-2</v>
      </c>
      <c r="CA201" s="132">
        <f t="shared" ref="CA201" si="2461">S201/S219</f>
        <v>5.1950419248997445E-2</v>
      </c>
      <c r="CB201" s="129">
        <f t="shared" ref="CB201" si="2462">T201/T219</f>
        <v>4.0931989924433247E-2</v>
      </c>
      <c r="CC201" s="130">
        <f t="shared" ref="CC201" si="2463">U201/U219</f>
        <v>7.375643224699828E-2</v>
      </c>
      <c r="CD201" s="131">
        <f t="shared" ref="CD201" si="2464">V201/V219</f>
        <v>4.7949054129986887E-2</v>
      </c>
      <c r="CE201" s="132">
        <f t="shared" ref="CE201" si="2465">W201/W219</f>
        <v>8.7984496124031003E-2</v>
      </c>
      <c r="CF201" s="129">
        <f t="shared" ref="CF201" si="2466">X201/X219</f>
        <v>5.6558935361216728E-2</v>
      </c>
      <c r="CG201" s="130">
        <f t="shared" ref="CG201" si="2467">Y201/Y219</f>
        <v>6.8571428571428575E-2</v>
      </c>
      <c r="CH201" s="131">
        <f t="shared" ref="CH201" si="2468">Z201/Z219</f>
        <v>6.6188413643746613E-2</v>
      </c>
      <c r="CI201" s="129">
        <f t="shared" ref="CI201" si="2469">AA201/AA219</f>
        <v>4.6152282199857682E-2</v>
      </c>
      <c r="CJ201" s="135">
        <f t="shared" ref="CJ201" si="2470">AB201/AB219</f>
        <v>6.5483166225385941E-2</v>
      </c>
      <c r="CK201" s="136">
        <f t="shared" ref="CK201" si="2471">AC201/AC219</f>
        <v>6.6689893447144558E-2</v>
      </c>
    </row>
    <row r="202" spans="1:89" ht="15" thickTop="1" thickBot="1" x14ac:dyDescent="0.2">
      <c r="A202" s="137" t="s">
        <v>23</v>
      </c>
      <c r="B202" s="189">
        <v>490</v>
      </c>
      <c r="C202" s="190">
        <v>434</v>
      </c>
      <c r="D202" s="191">
        <v>297</v>
      </c>
      <c r="E202" s="192">
        <v>242</v>
      </c>
      <c r="F202" s="189">
        <v>372</v>
      </c>
      <c r="G202" s="193">
        <v>213</v>
      </c>
      <c r="H202" s="191">
        <v>532</v>
      </c>
      <c r="I202" s="192">
        <v>591</v>
      </c>
      <c r="J202" s="189">
        <v>109</v>
      </c>
      <c r="K202" s="193">
        <v>157</v>
      </c>
      <c r="L202" s="191">
        <v>189</v>
      </c>
      <c r="M202" s="189">
        <v>379</v>
      </c>
      <c r="N202" s="194">
        <v>472</v>
      </c>
      <c r="O202" s="195">
        <v>616</v>
      </c>
      <c r="P202" s="189">
        <v>260</v>
      </c>
      <c r="Q202" s="193">
        <v>250</v>
      </c>
      <c r="R202" s="191">
        <v>403</v>
      </c>
      <c r="S202" s="192">
        <v>288</v>
      </c>
      <c r="T202" s="189">
        <v>88</v>
      </c>
      <c r="U202" s="193">
        <v>92</v>
      </c>
      <c r="V202" s="191">
        <v>296</v>
      </c>
      <c r="W202" s="192">
        <v>389</v>
      </c>
      <c r="X202" s="189">
        <v>233</v>
      </c>
      <c r="Y202" s="193">
        <v>179</v>
      </c>
      <c r="Z202" s="191">
        <v>439</v>
      </c>
      <c r="AA202" s="189">
        <v>651</v>
      </c>
      <c r="AB202" s="172">
        <f t="shared" si="2307"/>
        <v>4180</v>
      </c>
      <c r="AC202" s="173">
        <f t="shared" si="2308"/>
        <v>4481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7.0341659488946315E-2</v>
      </c>
      <c r="BK202" s="130">
        <f t="shared" ref="BK202" si="2472">C202/C219</f>
        <v>5.9452054794520551E-2</v>
      </c>
      <c r="BL202" s="131">
        <f t="shared" ref="BL202" si="2473">D202/D219</f>
        <v>8.4159818645508644E-2</v>
      </c>
      <c r="BM202" s="132">
        <f t="shared" ref="BM202" si="2474">E202/E219</f>
        <v>5.7169855894164893E-2</v>
      </c>
      <c r="BN202" s="129">
        <f t="shared" ref="BN202" si="2475">F202/F219</f>
        <v>6.3115032236172375E-2</v>
      </c>
      <c r="BO202" s="130">
        <f t="shared" ref="BO202" si="2476">G202/G219</f>
        <v>4.1056283731688514E-2</v>
      </c>
      <c r="BP202" s="131">
        <f t="shared" ref="BP202" si="2477">H202/H219</f>
        <v>5.6965413855873219E-2</v>
      </c>
      <c r="BQ202" s="132">
        <f t="shared" ref="BQ202" si="2478">I202/I219</f>
        <v>6.6188822936499053E-2</v>
      </c>
      <c r="BR202" s="129">
        <f t="shared" ref="BR202" si="2479">J202/J219</f>
        <v>5.2128168340506938E-2</v>
      </c>
      <c r="BS202" s="130">
        <f t="shared" ref="BS202" si="2480">K202/K219</f>
        <v>9.9178774478837647E-2</v>
      </c>
      <c r="BT202" s="131">
        <f t="shared" ref="BT202" si="2481">L202/L219</f>
        <v>4.4200187090739008E-2</v>
      </c>
      <c r="BU202" s="129">
        <f t="shared" ref="BU202" si="2482">M202/M219</f>
        <v>9.4678990756932299E-2</v>
      </c>
      <c r="BV202" s="133">
        <f t="shared" ref="BV202" si="2483">N202/N219</f>
        <v>5.8221290242999879E-2</v>
      </c>
      <c r="BW202" s="134">
        <f t="shared" ref="BW202" si="2484">O202/O219</f>
        <v>7.2607260726072612E-2</v>
      </c>
      <c r="BX202" s="129">
        <f t="shared" ref="BX202" si="2485">P202/P219</f>
        <v>5.3908355795148251E-2</v>
      </c>
      <c r="BY202" s="130">
        <f t="shared" ref="BY202" si="2486">Q202/Q219</f>
        <v>5.5041831792162044E-2</v>
      </c>
      <c r="BZ202" s="131">
        <f t="shared" ref="BZ202" si="2487">R202/R219</f>
        <v>7.2364876997665653E-2</v>
      </c>
      <c r="CA202" s="132">
        <f t="shared" ref="CA202" si="2488">S202/S219</f>
        <v>5.2497265767407944E-2</v>
      </c>
      <c r="CB202" s="129">
        <f t="shared" ref="CB202" si="2489">T202/T219</f>
        <v>5.5415617128463476E-2</v>
      </c>
      <c r="CC202" s="130">
        <f t="shared" ref="CC202" si="2490">U202/U219</f>
        <v>7.8902229845626073E-2</v>
      </c>
      <c r="CD202" s="131">
        <f t="shared" ref="CD202" si="2491">V202/V219</f>
        <v>5.5441093837797342E-2</v>
      </c>
      <c r="CE202" s="132">
        <f t="shared" ref="CE202" si="2492">W202/W219</f>
        <v>7.5387596899224807E-2</v>
      </c>
      <c r="CF202" s="129">
        <f t="shared" ref="CF202" si="2493">X202/X219</f>
        <v>5.5370722433460078E-2</v>
      </c>
      <c r="CG202" s="130">
        <f t="shared" ref="CG202" si="2494">Y202/Y219</f>
        <v>6.0168067226890755E-2</v>
      </c>
      <c r="CH202" s="131">
        <f t="shared" ref="CH202" si="2495">Z202/Z219</f>
        <v>5.9420682187330806E-2</v>
      </c>
      <c r="CI202" s="129">
        <f t="shared" ref="CI202" si="2496">AA202/AA219</f>
        <v>6.6178713022262886E-2</v>
      </c>
      <c r="CJ202" s="135">
        <f t="shared" ref="CJ202" si="2497">AB202/AB219</f>
        <v>6.0477161913856214E-2</v>
      </c>
      <c r="CK202" s="136">
        <f t="shared" ref="CK202" si="2498">AC202/AC219</f>
        <v>6.5049502075893509E-2</v>
      </c>
    </row>
    <row r="203" spans="1:89" ht="14" thickTop="1" x14ac:dyDescent="0.15">
      <c r="A203" s="146" t="s">
        <v>24</v>
      </c>
      <c r="B203" s="203">
        <v>373</v>
      </c>
      <c r="C203" s="197">
        <v>372</v>
      </c>
      <c r="D203" s="198">
        <v>224</v>
      </c>
      <c r="E203" s="199">
        <v>224</v>
      </c>
      <c r="F203" s="196">
        <v>360</v>
      </c>
      <c r="G203" s="200">
        <v>212</v>
      </c>
      <c r="H203" s="198">
        <v>474</v>
      </c>
      <c r="I203" s="199">
        <v>516</v>
      </c>
      <c r="J203" s="196">
        <v>128</v>
      </c>
      <c r="K203" s="200">
        <v>111</v>
      </c>
      <c r="L203" s="198">
        <v>189</v>
      </c>
      <c r="M203" s="196">
        <v>317</v>
      </c>
      <c r="N203" s="201">
        <v>456</v>
      </c>
      <c r="O203" s="204">
        <v>493</v>
      </c>
      <c r="P203" s="196">
        <v>205</v>
      </c>
      <c r="Q203" s="200">
        <v>248</v>
      </c>
      <c r="R203" s="198">
        <v>369</v>
      </c>
      <c r="S203" s="199">
        <v>293</v>
      </c>
      <c r="T203" s="196">
        <v>68</v>
      </c>
      <c r="U203" s="200">
        <v>69</v>
      </c>
      <c r="V203" s="198">
        <v>250</v>
      </c>
      <c r="W203" s="205">
        <v>381</v>
      </c>
      <c r="X203" s="196">
        <v>198</v>
      </c>
      <c r="Y203" s="200">
        <v>167</v>
      </c>
      <c r="Z203" s="198">
        <v>510</v>
      </c>
      <c r="AA203" s="196">
        <v>631</v>
      </c>
      <c r="AB203" s="172">
        <f t="shared" si="2307"/>
        <v>3804</v>
      </c>
      <c r="AC203" s="173">
        <f t="shared" si="2308"/>
        <v>4034</v>
      </c>
      <c r="AE203" s="275" t="str">
        <f>$AE$17</f>
        <v>17:00 - 17:59</v>
      </c>
      <c r="AF203" s="126">
        <f t="shared" ref="AF203:AU204" si="2499">SUMIF($A$9:$A$32,$AE203,B$195:B$218)</f>
        <v>489</v>
      </c>
      <c r="AG203" s="186">
        <f t="shared" si="2499"/>
        <v>690</v>
      </c>
      <c r="AH203" s="127">
        <f t="shared" si="2499"/>
        <v>268</v>
      </c>
      <c r="AI203" s="180">
        <f t="shared" si="2499"/>
        <v>343</v>
      </c>
      <c r="AJ203" s="126">
        <f t="shared" si="2499"/>
        <v>468</v>
      </c>
      <c r="AK203" s="128">
        <f t="shared" si="2499"/>
        <v>483</v>
      </c>
      <c r="AL203" s="127">
        <f t="shared" si="2499"/>
        <v>792</v>
      </c>
      <c r="AM203" s="180">
        <f t="shared" si="2499"/>
        <v>680</v>
      </c>
      <c r="AN203" s="126">
        <f t="shared" si="2499"/>
        <v>237</v>
      </c>
      <c r="AO203" s="128">
        <f t="shared" si="2499"/>
        <v>63</v>
      </c>
      <c r="AP203" s="127">
        <f t="shared" si="2499"/>
        <v>324</v>
      </c>
      <c r="AQ203" s="126">
        <f t="shared" si="2499"/>
        <v>132</v>
      </c>
      <c r="AR203" s="179">
        <f t="shared" si="2499"/>
        <v>440</v>
      </c>
      <c r="AS203" s="181">
        <f t="shared" si="2499"/>
        <v>477</v>
      </c>
      <c r="AT203" s="126">
        <f t="shared" si="2499"/>
        <v>349</v>
      </c>
      <c r="AU203" s="128">
        <f t="shared" si="2499"/>
        <v>312</v>
      </c>
      <c r="AV203" s="127">
        <f t="shared" ref="AP203:BE204" si="2500">SUMIF($A$9:$A$32,$AE203,R$195:R$218)</f>
        <v>340</v>
      </c>
      <c r="AW203" s="180">
        <f t="shared" si="2500"/>
        <v>407</v>
      </c>
      <c r="AX203" s="126">
        <f t="shared" si="2500"/>
        <v>193</v>
      </c>
      <c r="AY203" s="128">
        <f t="shared" si="2500"/>
        <v>23</v>
      </c>
      <c r="AZ203" s="127">
        <f t="shared" si="2500"/>
        <v>464</v>
      </c>
      <c r="BA203" s="180">
        <f t="shared" si="2500"/>
        <v>239</v>
      </c>
      <c r="BB203" s="126">
        <f t="shared" si="2500"/>
        <v>396</v>
      </c>
      <c r="BC203" s="128">
        <f t="shared" si="2500"/>
        <v>171</v>
      </c>
      <c r="BD203" s="184">
        <f t="shared" si="2500"/>
        <v>473</v>
      </c>
      <c r="BE203" s="185">
        <f t="shared" si="2500"/>
        <v>731</v>
      </c>
      <c r="BF203" s="170">
        <f>AF203+AH203+AJ203+AL203+AN203+AP203+AR203+AT203+AV203+AX203+AZ203+BB203+BD203</f>
        <v>5233</v>
      </c>
      <c r="BG203" s="171">
        <f>AG203+AI203+AK203+AM203+AO203+AQ203+AS203+AU203+AW203+AY203+BA203+BC203+BE203</f>
        <v>4751</v>
      </c>
      <c r="BI203" s="146" t="s">
        <v>24</v>
      </c>
      <c r="BJ203" s="129">
        <f>B203/B219</f>
        <v>5.3545793855871375E-2</v>
      </c>
      <c r="BK203" s="130">
        <f t="shared" ref="BK203" si="2501">C203/C219</f>
        <v>5.0958904109589039E-2</v>
      </c>
      <c r="BL203" s="131">
        <f t="shared" ref="BL203" si="2502">D203/D219</f>
        <v>6.3474071975063759E-2</v>
      </c>
      <c r="BM203" s="132">
        <f t="shared" ref="BM203" si="2503">E203/E219</f>
        <v>5.2917552563193949E-2</v>
      </c>
      <c r="BN203" s="129">
        <f t="shared" ref="BN203" si="2504">F203/F219</f>
        <v>6.1079063454360365E-2</v>
      </c>
      <c r="BO203" s="130">
        <f t="shared" ref="BO203" si="2505">G203/G219</f>
        <v>4.0863531225905934E-2</v>
      </c>
      <c r="BP203" s="131">
        <f t="shared" ref="BP203" si="2506">H203/H219</f>
        <v>5.0754898811435911E-2</v>
      </c>
      <c r="BQ203" s="132">
        <f t="shared" ref="BQ203" si="2507">I203/I219</f>
        <v>5.7789226117146375E-2</v>
      </c>
      <c r="BR203" s="129">
        <f t="shared" ref="BR203" si="2508">J203/J219</f>
        <v>6.121472979435677E-2</v>
      </c>
      <c r="BS203" s="130">
        <f t="shared" ref="BS203" si="2509">K203/K219</f>
        <v>7.0120025268477576E-2</v>
      </c>
      <c r="BT203" s="131">
        <f t="shared" ref="BT203" si="2510">L203/L219</f>
        <v>4.4200187090739008E-2</v>
      </c>
      <c r="BU203" s="129">
        <f t="shared" ref="BU203" si="2511">M203/M219</f>
        <v>7.9190607044716463E-2</v>
      </c>
      <c r="BV203" s="133">
        <f t="shared" ref="BV203" si="2512">N203/N219</f>
        <v>5.6247687183915138E-2</v>
      </c>
      <c r="BW203" s="134">
        <f t="shared" ref="BW203" si="2513">O203/O219</f>
        <v>5.8109382366808113E-2</v>
      </c>
      <c r="BX203" s="129">
        <f t="shared" ref="BX203" si="2514">P203/P219</f>
        <v>4.2504665146174583E-2</v>
      </c>
      <c r="BY203" s="130">
        <f t="shared" ref="BY203" si="2515">Q203/Q219</f>
        <v>5.4601497137824744E-2</v>
      </c>
      <c r="BZ203" s="131">
        <f t="shared" ref="BZ203" si="2516">R203/R219</f>
        <v>6.6259651643023887E-2</v>
      </c>
      <c r="CA203" s="132">
        <f t="shared" ref="CA203" si="2517">S203/S219</f>
        <v>5.3408676631425449E-2</v>
      </c>
      <c r="CB203" s="129">
        <f t="shared" ref="CB203" si="2518">T203/T219</f>
        <v>4.2821158690176324E-2</v>
      </c>
      <c r="CC203" s="130">
        <f t="shared" ref="CC203" si="2519">U203/U219</f>
        <v>5.9176672384219552E-2</v>
      </c>
      <c r="CD203" s="131">
        <f t="shared" ref="CD203" si="2520">V203/V219</f>
        <v>4.6825248173815323E-2</v>
      </c>
      <c r="CE203" s="132">
        <f t="shared" ref="CE203" si="2521">W203/W219</f>
        <v>7.3837209302325582E-2</v>
      </c>
      <c r="CF203" s="129">
        <f t="shared" ref="CF203" si="2522">X203/X219</f>
        <v>4.7053231939163498E-2</v>
      </c>
      <c r="CG203" s="130">
        <f t="shared" ref="CG203" si="2523">Y203/Y219</f>
        <v>5.6134453781512605E-2</v>
      </c>
      <c r="CH203" s="131">
        <f t="shared" ref="CH203" si="2524">Z203/Z219</f>
        <v>6.9030860855441259E-2</v>
      </c>
      <c r="CI203" s="129">
        <f t="shared" ref="CI203" si="2525">AA203/AA219</f>
        <v>6.4145572837247131E-2</v>
      </c>
      <c r="CJ203" s="135">
        <f t="shared" ref="CJ203" si="2526">AB203/AB219</f>
        <v>5.5037110985719867E-2</v>
      </c>
      <c r="CK203" s="136">
        <f t="shared" ref="CK203" si="2527">AC203/AC219</f>
        <v>5.8560520279882705E-2</v>
      </c>
    </row>
    <row r="204" spans="1:89" x14ac:dyDescent="0.15">
      <c r="A204" s="137" t="s">
        <v>25</v>
      </c>
      <c r="B204" s="206">
        <v>331</v>
      </c>
      <c r="C204" s="190">
        <v>333</v>
      </c>
      <c r="D204" s="191">
        <v>187</v>
      </c>
      <c r="E204" s="192">
        <v>239</v>
      </c>
      <c r="F204" s="189">
        <v>374</v>
      </c>
      <c r="G204" s="193">
        <v>176</v>
      </c>
      <c r="H204" s="191">
        <v>463</v>
      </c>
      <c r="I204" s="192">
        <v>500</v>
      </c>
      <c r="J204" s="189">
        <v>101</v>
      </c>
      <c r="K204" s="190">
        <v>100</v>
      </c>
      <c r="L204" s="191">
        <v>200</v>
      </c>
      <c r="M204" s="189">
        <v>270</v>
      </c>
      <c r="N204" s="194">
        <v>407</v>
      </c>
      <c r="O204" s="207">
        <v>447</v>
      </c>
      <c r="P204" s="189">
        <v>247</v>
      </c>
      <c r="Q204" s="190">
        <v>199</v>
      </c>
      <c r="R204" s="191">
        <v>313</v>
      </c>
      <c r="S204" s="192">
        <v>312</v>
      </c>
      <c r="T204" s="198">
        <v>68</v>
      </c>
      <c r="U204" s="189">
        <v>54</v>
      </c>
      <c r="V204" s="191">
        <v>244</v>
      </c>
      <c r="W204" s="208">
        <v>297</v>
      </c>
      <c r="X204" s="189">
        <v>190</v>
      </c>
      <c r="Y204" s="193">
        <v>138</v>
      </c>
      <c r="Z204" s="191">
        <v>537</v>
      </c>
      <c r="AA204" s="189">
        <v>603</v>
      </c>
      <c r="AB204" s="172">
        <f t="shared" si="2307"/>
        <v>3662</v>
      </c>
      <c r="AC204" s="173">
        <f t="shared" si="2308"/>
        <v>3668</v>
      </c>
      <c r="AE204" s="277" t="str">
        <f>$AE$18</f>
        <v>18:00 - 18:59</v>
      </c>
      <c r="AF204" s="126">
        <f t="shared" si="2499"/>
        <v>599</v>
      </c>
      <c r="AG204" s="190">
        <f t="shared" si="2499"/>
        <v>657</v>
      </c>
      <c r="AH204" s="191">
        <f t="shared" si="2499"/>
        <v>221</v>
      </c>
      <c r="AI204" s="192">
        <f t="shared" si="2499"/>
        <v>317</v>
      </c>
      <c r="AJ204" s="278">
        <f t="shared" si="2499"/>
        <v>402</v>
      </c>
      <c r="AK204" s="193">
        <f t="shared" si="2499"/>
        <v>570</v>
      </c>
      <c r="AL204" s="191">
        <f t="shared" si="2499"/>
        <v>714</v>
      </c>
      <c r="AM204" s="192">
        <f t="shared" si="2499"/>
        <v>745</v>
      </c>
      <c r="AN204" s="278">
        <f t="shared" si="2499"/>
        <v>216</v>
      </c>
      <c r="AO204" s="193">
        <f t="shared" si="2499"/>
        <v>51</v>
      </c>
      <c r="AP204" s="191">
        <f t="shared" si="2500"/>
        <v>375</v>
      </c>
      <c r="AQ204" s="278">
        <f t="shared" si="2500"/>
        <v>158</v>
      </c>
      <c r="AR204" s="194">
        <f t="shared" si="2500"/>
        <v>606</v>
      </c>
      <c r="AS204" s="195">
        <f t="shared" si="2500"/>
        <v>606</v>
      </c>
      <c r="AT204" s="278">
        <f t="shared" si="2500"/>
        <v>329</v>
      </c>
      <c r="AU204" s="193">
        <f t="shared" si="2500"/>
        <v>420</v>
      </c>
      <c r="AV204" s="191">
        <f t="shared" si="2500"/>
        <v>322</v>
      </c>
      <c r="AW204" s="192">
        <f t="shared" si="2500"/>
        <v>506</v>
      </c>
      <c r="AX204" s="278">
        <f t="shared" si="2500"/>
        <v>169</v>
      </c>
      <c r="AY204" s="193">
        <f t="shared" si="2500"/>
        <v>38</v>
      </c>
      <c r="AZ204" s="191">
        <f t="shared" si="2500"/>
        <v>534</v>
      </c>
      <c r="BA204" s="192">
        <f t="shared" si="2500"/>
        <v>321</v>
      </c>
      <c r="BB204" s="278">
        <f t="shared" si="2500"/>
        <v>330</v>
      </c>
      <c r="BC204" s="193">
        <f t="shared" si="2500"/>
        <v>235</v>
      </c>
      <c r="BD204" s="191">
        <f t="shared" si="2500"/>
        <v>383</v>
      </c>
      <c r="BE204" s="278">
        <f t="shared" si="2500"/>
        <v>854</v>
      </c>
      <c r="BF204" s="172">
        <f>SUM(AF204,AH204,AJ204,AL204,AN204,AP204,AR204,AT204,AV204,AX204,AZ204,BB204,BD204)</f>
        <v>5200</v>
      </c>
      <c r="BG204" s="173">
        <f>SUM(AG204,AI204,AK204,AM204,AO204,AQ204,AS204,AU204,AW204,AY204,BA204,BC204,BE204)</f>
        <v>5478</v>
      </c>
      <c r="BI204" s="137" t="s">
        <v>25</v>
      </c>
      <c r="BJ204" s="129">
        <f>B204/B219</f>
        <v>4.7516508756818836E-2</v>
      </c>
      <c r="BK204" s="130">
        <f t="shared" ref="BK204" si="2528">C204/C219</f>
        <v>4.5616438356164385E-2</v>
      </c>
      <c r="BL204" s="131">
        <f t="shared" ref="BL204" si="2529">D204/D219</f>
        <v>5.2989515443468402E-2</v>
      </c>
      <c r="BM204" s="132">
        <f t="shared" ref="BM204" si="2530">E204/E219</f>
        <v>5.6461138672336403E-2</v>
      </c>
      <c r="BN204" s="129">
        <f t="shared" ref="BN204" si="2531">F204/F219</f>
        <v>6.345436036647438E-2</v>
      </c>
      <c r="BO204" s="130">
        <f t="shared" ref="BO204" si="2532">G204/G219</f>
        <v>3.3924441017733231E-2</v>
      </c>
      <c r="BP204" s="131">
        <f t="shared" ref="BP204" si="2533">H204/H219</f>
        <v>4.9577042509904704E-2</v>
      </c>
      <c r="BQ204" s="132">
        <f t="shared" ref="BQ204" si="2534">I204/I219</f>
        <v>5.5997312129017804E-2</v>
      </c>
      <c r="BR204" s="129">
        <f t="shared" ref="BR204" si="2535">J204/J219</f>
        <v>4.8302247728359636E-2</v>
      </c>
      <c r="BS204" s="130">
        <f t="shared" ref="BS204" si="2536">K204/K219</f>
        <v>6.3171193935565376E-2</v>
      </c>
      <c r="BT204" s="131">
        <f t="shared" ref="BT204" si="2537">L204/L219</f>
        <v>4.6772684752104769E-2</v>
      </c>
      <c r="BU204" s="129">
        <f t="shared" ref="BU204" si="2538">M204/M219</f>
        <v>6.7449412940294773E-2</v>
      </c>
      <c r="BV204" s="133">
        <f t="shared" ref="BV204" si="2539">N204/N219</f>
        <v>5.0203527815468114E-2</v>
      </c>
      <c r="BW204" s="134">
        <f t="shared" ref="BW204" si="2540">O204/O219</f>
        <v>5.2687411598302689E-2</v>
      </c>
      <c r="BX204" s="129">
        <f t="shared" ref="BX204" si="2541">P204/P219</f>
        <v>5.1212938005390833E-2</v>
      </c>
      <c r="BY204" s="130">
        <f t="shared" ref="BY204" si="2542">Q204/Q219</f>
        <v>4.381329810656099E-2</v>
      </c>
      <c r="BZ204" s="131">
        <f t="shared" ref="BZ204" si="2543">R204/R219</f>
        <v>5.6203986353025676E-2</v>
      </c>
      <c r="CA204" s="132">
        <f t="shared" ref="CA204" si="2544">S204/S219</f>
        <v>5.6872037914691941E-2</v>
      </c>
      <c r="CB204" s="129">
        <f t="shared" ref="CB204" si="2545">T204/T219</f>
        <v>4.2821158690176324E-2</v>
      </c>
      <c r="CC204" s="130">
        <f t="shared" ref="CC204" si="2546">U204/U219</f>
        <v>4.6312178387650088E-2</v>
      </c>
      <c r="CD204" s="131">
        <f t="shared" ref="CD204" si="2547">V204/V219</f>
        <v>4.5701442217643752E-2</v>
      </c>
      <c r="CE204" s="132">
        <f t="shared" ref="CE204" si="2548">W204/W219</f>
        <v>5.7558139534883722E-2</v>
      </c>
      <c r="CF204" s="129">
        <f t="shared" ref="CF204" si="2549">X204/X219</f>
        <v>4.5152091254752849E-2</v>
      </c>
      <c r="CG204" s="130">
        <f t="shared" ref="CG204" si="2550">Y204/Y219</f>
        <v>4.6386554621848743E-2</v>
      </c>
      <c r="CH204" s="131">
        <f t="shared" ref="CH204" si="2551">Z204/Z219</f>
        <v>7.2685435841905788E-2</v>
      </c>
      <c r="CI204" s="129">
        <f t="shared" ref="CI204" si="2552">AA204/AA219</f>
        <v>6.1299176578225069E-2</v>
      </c>
      <c r="CJ204" s="135">
        <f t="shared" ref="CJ204" si="2553">AB204/AB219</f>
        <v>5.2982623667115182E-2</v>
      </c>
      <c r="CK204" s="136">
        <f t="shared" ref="CK204" si="2554">AC204/AC219</f>
        <v>5.3247394245565134E-2</v>
      </c>
    </row>
    <row r="205" spans="1:89" ht="14" thickBot="1" x14ac:dyDescent="0.2">
      <c r="A205" s="146" t="s">
        <v>26</v>
      </c>
      <c r="B205" s="203">
        <v>330</v>
      </c>
      <c r="C205" s="197">
        <v>377</v>
      </c>
      <c r="D205" s="198">
        <v>201</v>
      </c>
      <c r="E205" s="199">
        <v>219</v>
      </c>
      <c r="F205" s="196">
        <v>344</v>
      </c>
      <c r="G205" s="200">
        <v>203</v>
      </c>
      <c r="H205" s="198">
        <v>478</v>
      </c>
      <c r="I205" s="199">
        <v>463</v>
      </c>
      <c r="J205" s="196">
        <v>115</v>
      </c>
      <c r="K205" s="197">
        <v>107</v>
      </c>
      <c r="L205" s="198">
        <v>223</v>
      </c>
      <c r="M205" s="196">
        <v>219</v>
      </c>
      <c r="N205" s="201">
        <v>441</v>
      </c>
      <c r="O205" s="204">
        <v>383</v>
      </c>
      <c r="P205" s="196">
        <v>249</v>
      </c>
      <c r="Q205" s="197">
        <v>184</v>
      </c>
      <c r="R205" s="198">
        <v>293</v>
      </c>
      <c r="S205" s="199">
        <v>283</v>
      </c>
      <c r="T205" s="196">
        <v>61</v>
      </c>
      <c r="U205" s="200">
        <v>59</v>
      </c>
      <c r="V205" s="198">
        <v>244</v>
      </c>
      <c r="W205" s="205">
        <v>282</v>
      </c>
      <c r="X205" s="196">
        <v>187</v>
      </c>
      <c r="Y205" s="200">
        <v>112</v>
      </c>
      <c r="Z205" s="198">
        <v>483</v>
      </c>
      <c r="AA205" s="196">
        <v>549</v>
      </c>
      <c r="AB205" s="172">
        <f t="shared" si="2307"/>
        <v>3649</v>
      </c>
      <c r="AC205" s="173">
        <f t="shared" si="2308"/>
        <v>3440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4.7372954349698536E-2</v>
      </c>
      <c r="BK205" s="130">
        <f t="shared" ref="BK205" si="2555">C205/C219</f>
        <v>5.1643835616438358E-2</v>
      </c>
      <c r="BL205" s="131">
        <f t="shared" ref="BL205" si="2556">D205/D219</f>
        <v>5.6956644941909891E-2</v>
      </c>
      <c r="BM205" s="132">
        <f t="shared" ref="BM205" si="2557">E205/E219</f>
        <v>5.1736357193479798E-2</v>
      </c>
      <c r="BN205" s="129">
        <f t="shared" ref="BN205" si="2558">F205/F219</f>
        <v>5.8364438411944351E-2</v>
      </c>
      <c r="BO205" s="130">
        <f t="shared" ref="BO205" si="2559">G205/G219</f>
        <v>3.9128758673862757E-2</v>
      </c>
      <c r="BP205" s="131">
        <f t="shared" ref="BP205" si="2560">H205/H219</f>
        <v>5.1183210193810898E-2</v>
      </c>
      <c r="BQ205" s="132">
        <f t="shared" ref="BQ205" si="2561">I205/I219</f>
        <v>5.1853511031470491E-2</v>
      </c>
      <c r="BR205" s="129">
        <f t="shared" ref="BR205" si="2562">J205/J219</f>
        <v>5.499760879961741E-2</v>
      </c>
      <c r="BS205" s="130">
        <f t="shared" ref="BS205" si="2563">K205/K219</f>
        <v>6.7593177511054953E-2</v>
      </c>
      <c r="BT205" s="131">
        <f t="shared" ref="BT205" si="2564">L205/L219</f>
        <v>5.2151543498596818E-2</v>
      </c>
      <c r="BU205" s="129">
        <f t="shared" ref="BU205" si="2565">M205/M219</f>
        <v>5.4708968273794657E-2</v>
      </c>
      <c r="BV205" s="133">
        <f t="shared" ref="BV205" si="2566">N205/N219</f>
        <v>5.4397434316023188E-2</v>
      </c>
      <c r="BW205" s="134">
        <f t="shared" ref="BW205" si="2567">O205/O219</f>
        <v>4.5143800094295146E-2</v>
      </c>
      <c r="BX205" s="129">
        <f t="shared" ref="BX205" si="2568">P205/P219</f>
        <v>5.1627617665353516E-2</v>
      </c>
      <c r="BY205" s="130">
        <f t="shared" ref="BY205" si="2569">Q205/Q219</f>
        <v>4.0510788199031263E-2</v>
      </c>
      <c r="BZ205" s="131">
        <f t="shared" ref="BZ205" si="2570">R205/R219</f>
        <v>5.2612677320883462E-2</v>
      </c>
      <c r="CA205" s="132">
        <f t="shared" ref="CA205" si="2571">S205/S219</f>
        <v>5.1585854903390446E-2</v>
      </c>
      <c r="CB205" s="129">
        <f t="shared" ref="CB205" si="2572">T205/T219</f>
        <v>3.8413098236775821E-2</v>
      </c>
      <c r="CC205" s="130">
        <f t="shared" ref="CC205" si="2573">U205/U219</f>
        <v>5.0600343053173243E-2</v>
      </c>
      <c r="CD205" s="131">
        <f t="shared" ref="CD205" si="2574">V205/V219</f>
        <v>4.5701442217643752E-2</v>
      </c>
      <c r="CE205" s="132">
        <f t="shared" ref="CE205" si="2575">W205/W219</f>
        <v>5.4651162790697677E-2</v>
      </c>
      <c r="CF205" s="129">
        <f t="shared" ref="CF205" si="2576">X205/X219</f>
        <v>4.4439163498098858E-2</v>
      </c>
      <c r="CG205" s="130">
        <f t="shared" ref="CG205" si="2577">Y205/Y219</f>
        <v>3.7647058823529408E-2</v>
      </c>
      <c r="CH205" s="131">
        <f t="shared" ref="CH205" si="2578">Z205/Z219</f>
        <v>6.5376285868976716E-2</v>
      </c>
      <c r="CI205" s="129">
        <f t="shared" ref="CI205" si="2579">AA205/AA219</f>
        <v>5.5809698078682524E-2</v>
      </c>
      <c r="CJ205" s="135">
        <f t="shared" ref="CJ205" si="2580">AB205/AB219</f>
        <v>5.2794536799918981E-2</v>
      </c>
      <c r="CK205" s="136">
        <f t="shared" ref="CK205" si="2581">AC205/AC219</f>
        <v>4.9937578027465665E-2</v>
      </c>
    </row>
    <row r="206" spans="1:89" ht="15" thickTop="1" thickBot="1" x14ac:dyDescent="0.2">
      <c r="A206" s="137" t="s">
        <v>27</v>
      </c>
      <c r="B206" s="206">
        <v>290</v>
      </c>
      <c r="C206" s="190">
        <v>338</v>
      </c>
      <c r="D206" s="191">
        <v>174</v>
      </c>
      <c r="E206" s="192">
        <v>277</v>
      </c>
      <c r="F206" s="189">
        <v>329</v>
      </c>
      <c r="G206" s="193">
        <v>225</v>
      </c>
      <c r="H206" s="191">
        <v>502</v>
      </c>
      <c r="I206" s="192">
        <v>456</v>
      </c>
      <c r="J206" s="189">
        <v>143</v>
      </c>
      <c r="K206" s="190">
        <v>57</v>
      </c>
      <c r="L206" s="191">
        <v>264</v>
      </c>
      <c r="M206" s="189">
        <v>180</v>
      </c>
      <c r="N206" s="194">
        <v>464</v>
      </c>
      <c r="O206" s="207">
        <v>300</v>
      </c>
      <c r="P206" s="189">
        <v>257</v>
      </c>
      <c r="Q206" s="190">
        <v>181</v>
      </c>
      <c r="R206" s="191">
        <v>315</v>
      </c>
      <c r="S206" s="192">
        <v>273</v>
      </c>
      <c r="T206" s="189">
        <v>76</v>
      </c>
      <c r="U206" s="193">
        <v>58</v>
      </c>
      <c r="V206" s="191">
        <v>281</v>
      </c>
      <c r="W206" s="208">
        <v>245</v>
      </c>
      <c r="X206" s="189">
        <v>215</v>
      </c>
      <c r="Y206" s="193">
        <v>113</v>
      </c>
      <c r="Z206" s="191">
        <v>446</v>
      </c>
      <c r="AA206" s="189">
        <v>537</v>
      </c>
      <c r="AB206" s="172">
        <f t="shared" si="2307"/>
        <v>3756</v>
      </c>
      <c r="AC206" s="173">
        <f t="shared" si="2308"/>
        <v>3240</v>
      </c>
      <c r="AE206" s="269" t="s">
        <v>13</v>
      </c>
      <c r="AF206" s="20">
        <f t="shared" ref="AF206:BG206" si="2582">SUM(AF203:AF205)</f>
        <v>1088</v>
      </c>
      <c r="AG206" s="21">
        <f t="shared" si="2582"/>
        <v>1347</v>
      </c>
      <c r="AH206" s="20">
        <f t="shared" si="2582"/>
        <v>489</v>
      </c>
      <c r="AI206" s="21">
        <f t="shared" si="2582"/>
        <v>660</v>
      </c>
      <c r="AJ206" s="20">
        <f t="shared" si="2582"/>
        <v>870</v>
      </c>
      <c r="AK206" s="21">
        <f t="shared" si="2582"/>
        <v>1053</v>
      </c>
      <c r="AL206" s="20">
        <f t="shared" si="2582"/>
        <v>1506</v>
      </c>
      <c r="AM206" s="21">
        <f t="shared" si="2582"/>
        <v>1425</v>
      </c>
      <c r="AN206" s="20">
        <f t="shared" si="2582"/>
        <v>453</v>
      </c>
      <c r="AO206" s="21">
        <f t="shared" si="2582"/>
        <v>114</v>
      </c>
      <c r="AP206" s="20">
        <f t="shared" si="2582"/>
        <v>699</v>
      </c>
      <c r="AQ206" s="21">
        <f t="shared" si="2582"/>
        <v>290</v>
      </c>
      <c r="AR206" s="20">
        <f t="shared" si="2582"/>
        <v>1046</v>
      </c>
      <c r="AS206" s="21">
        <f t="shared" si="2582"/>
        <v>1083</v>
      </c>
      <c r="AT206" s="20">
        <f t="shared" si="2582"/>
        <v>678</v>
      </c>
      <c r="AU206" s="21">
        <f t="shared" si="2582"/>
        <v>732</v>
      </c>
      <c r="AV206" s="20">
        <f t="shared" si="2582"/>
        <v>662</v>
      </c>
      <c r="AW206" s="21">
        <f t="shared" si="2582"/>
        <v>913</v>
      </c>
      <c r="AX206" s="20">
        <f t="shared" si="2582"/>
        <v>362</v>
      </c>
      <c r="AY206" s="21">
        <f t="shared" si="2582"/>
        <v>61</v>
      </c>
      <c r="AZ206" s="20">
        <f t="shared" si="2582"/>
        <v>998</v>
      </c>
      <c r="BA206" s="21">
        <f t="shared" si="2582"/>
        <v>560</v>
      </c>
      <c r="BB206" s="20">
        <f t="shared" si="2582"/>
        <v>726</v>
      </c>
      <c r="BC206" s="21">
        <f t="shared" si="2582"/>
        <v>406</v>
      </c>
      <c r="BD206" s="20">
        <f t="shared" si="2582"/>
        <v>856</v>
      </c>
      <c r="BE206" s="21">
        <f t="shared" si="2582"/>
        <v>1585</v>
      </c>
      <c r="BF206" s="174">
        <f t="shared" si="2582"/>
        <v>10433</v>
      </c>
      <c r="BG206" s="175">
        <f t="shared" si="2582"/>
        <v>10229</v>
      </c>
      <c r="BI206" s="137" t="s">
        <v>27</v>
      </c>
      <c r="BJ206" s="129">
        <f>B206/B219</f>
        <v>4.1630778064886589E-2</v>
      </c>
      <c r="BK206" s="130">
        <f t="shared" ref="BK206" si="2583">C206/C219</f>
        <v>4.6301369863013697E-2</v>
      </c>
      <c r="BL206" s="131">
        <f t="shared" ref="BL206" si="2584">D206/D219</f>
        <v>4.9305752337772742E-2</v>
      </c>
      <c r="BM206" s="132">
        <f t="shared" ref="BM206" si="2585">E206/E219</f>
        <v>6.5438223482163951E-2</v>
      </c>
      <c r="BN206" s="129">
        <f t="shared" ref="BN206" si="2586">F206/F219</f>
        <v>5.5819477434679333E-2</v>
      </c>
      <c r="BO206" s="130">
        <f t="shared" ref="BO206" si="2587">G206/G219</f>
        <v>4.3369313801079411E-2</v>
      </c>
      <c r="BP206" s="131">
        <f t="shared" ref="BP206" si="2588">H206/H219</f>
        <v>5.3753078488060824E-2</v>
      </c>
      <c r="BQ206" s="132">
        <f t="shared" ref="BQ206" si="2589">I206/I219</f>
        <v>5.1069548661664244E-2</v>
      </c>
      <c r="BR206" s="129">
        <f t="shared" ref="BR206" si="2590">J206/J219</f>
        <v>6.8388330942132952E-2</v>
      </c>
      <c r="BS206" s="130">
        <f t="shared" ref="BS206" si="2591">K206/K219</f>
        <v>3.6007580543272265E-2</v>
      </c>
      <c r="BT206" s="131">
        <f t="shared" ref="BT206" si="2592">L206/L219</f>
        <v>6.17399438727783E-2</v>
      </c>
      <c r="BU206" s="129">
        <f t="shared" ref="BU206" si="2593">M206/M219</f>
        <v>4.4966275293529853E-2</v>
      </c>
      <c r="BV206" s="133">
        <f t="shared" ref="BV206" si="2594">N206/N219</f>
        <v>5.7234488713457508E-2</v>
      </c>
      <c r="BW206" s="134">
        <f t="shared" ref="BW206" si="2595">O206/O219</f>
        <v>3.536067892503536E-2</v>
      </c>
      <c r="BX206" s="129">
        <f t="shared" ref="BX206" si="2596">P206/P219</f>
        <v>5.3286336305204227E-2</v>
      </c>
      <c r="BY206" s="130">
        <f t="shared" ref="BY206" si="2597">Q206/Q219</f>
        <v>3.9850286217525316E-2</v>
      </c>
      <c r="BZ206" s="131">
        <f t="shared" ref="BZ206" si="2598">R206/R219</f>
        <v>5.65631172562399E-2</v>
      </c>
      <c r="CA206" s="132">
        <f t="shared" ref="CA206" si="2599">S206/S219</f>
        <v>4.9763033175355451E-2</v>
      </c>
      <c r="CB206" s="129">
        <f t="shared" ref="CB206" si="2600">T206/T219</f>
        <v>4.7858942065491183E-2</v>
      </c>
      <c r="CC206" s="130">
        <f t="shared" ref="CC206" si="2601">U206/U219</f>
        <v>4.974271012006861E-2</v>
      </c>
      <c r="CD206" s="131">
        <f t="shared" ref="CD206" si="2602">V206/V219</f>
        <v>5.2631578947368418E-2</v>
      </c>
      <c r="CE206" s="132">
        <f t="shared" ref="CE206" si="2603">W206/W219</f>
        <v>4.7480620155038761E-2</v>
      </c>
      <c r="CF206" s="129">
        <f t="shared" ref="CF206" si="2604">X206/X219</f>
        <v>5.1093155893536121E-2</v>
      </c>
      <c r="CG206" s="130">
        <f t="shared" ref="CG206" si="2605">Y206/Y219</f>
        <v>3.7983193277310923E-2</v>
      </c>
      <c r="CH206" s="131">
        <f t="shared" ref="CH206" si="2606">Z206/Z219</f>
        <v>6.0368164591229019E-2</v>
      </c>
      <c r="CI206" s="129">
        <f t="shared" ref="CI206" si="2607">AA206/AA219</f>
        <v>5.4589813967673068E-2</v>
      </c>
      <c r="CJ206" s="135">
        <f t="shared" ref="CJ206" si="2608">AB206/AB219</f>
        <v>5.4342636399149269E-2</v>
      </c>
      <c r="CK206" s="136">
        <f t="shared" ref="CK206" si="2609">AC206/AC219</f>
        <v>4.7034230467729289E-2</v>
      </c>
    </row>
    <row r="207" spans="1:89" ht="14" thickTop="1" x14ac:dyDescent="0.15">
      <c r="A207" s="146" t="s">
        <v>28</v>
      </c>
      <c r="B207" s="203">
        <v>315</v>
      </c>
      <c r="C207" s="197">
        <v>684</v>
      </c>
      <c r="D207" s="198">
        <v>175</v>
      </c>
      <c r="E207" s="199">
        <v>356</v>
      </c>
      <c r="F207" s="196">
        <v>322</v>
      </c>
      <c r="G207" s="200">
        <v>385</v>
      </c>
      <c r="H207" s="198">
        <v>597</v>
      </c>
      <c r="I207" s="199">
        <v>609</v>
      </c>
      <c r="J207" s="196">
        <v>163</v>
      </c>
      <c r="K207" s="197">
        <v>67</v>
      </c>
      <c r="L207" s="198">
        <v>346</v>
      </c>
      <c r="M207" s="196">
        <v>197</v>
      </c>
      <c r="N207" s="201">
        <v>545</v>
      </c>
      <c r="O207" s="204">
        <v>457</v>
      </c>
      <c r="P207" s="196">
        <v>287</v>
      </c>
      <c r="Q207" s="197">
        <v>265</v>
      </c>
      <c r="R207" s="198">
        <v>333</v>
      </c>
      <c r="S207" s="199">
        <v>361</v>
      </c>
      <c r="T207" s="196">
        <v>138</v>
      </c>
      <c r="U207" s="200">
        <v>44</v>
      </c>
      <c r="V207" s="198">
        <v>456</v>
      </c>
      <c r="W207" s="205">
        <v>356</v>
      </c>
      <c r="X207" s="196">
        <v>280</v>
      </c>
      <c r="Y207" s="200">
        <v>170</v>
      </c>
      <c r="Z207" s="198">
        <v>485</v>
      </c>
      <c r="AA207" s="196">
        <v>760</v>
      </c>
      <c r="AB207" s="172">
        <f t="shared" si="2307"/>
        <v>4442</v>
      </c>
      <c r="AC207" s="173">
        <f t="shared" si="2308"/>
        <v>4711</v>
      </c>
      <c r="BI207" s="146" t="s">
        <v>28</v>
      </c>
      <c r="BJ207" s="129">
        <f>B207/B219</f>
        <v>4.5219638242894059E-2</v>
      </c>
      <c r="BK207" s="130">
        <f t="shared" ref="BK207" si="2610">C207/C219</f>
        <v>9.3698630136986302E-2</v>
      </c>
      <c r="BL207" s="131">
        <f t="shared" ref="BL207" si="2611">D207/D219</f>
        <v>4.9589118730518564E-2</v>
      </c>
      <c r="BM207" s="132">
        <f t="shared" ref="BM207" si="2612">E207/E219</f>
        <v>8.4101110323647532E-2</v>
      </c>
      <c r="BN207" s="129">
        <f t="shared" ref="BN207" si="2613">F207/F219</f>
        <v>5.4631828978622329E-2</v>
      </c>
      <c r="BO207" s="130">
        <f t="shared" ref="BO207" si="2614">G207/G219</f>
        <v>7.420971472629144E-2</v>
      </c>
      <c r="BP207" s="131">
        <f t="shared" ref="BP207" si="2615">H207/H219</f>
        <v>6.3925473819466755E-2</v>
      </c>
      <c r="BQ207" s="132">
        <f t="shared" ref="BQ207" si="2616">I207/I219</f>
        <v>6.8204726173143687E-2</v>
      </c>
      <c r="BR207" s="129">
        <f t="shared" ref="BR207" si="2617">J207/J219</f>
        <v>7.7953132472501199E-2</v>
      </c>
      <c r="BS207" s="130">
        <f t="shared" ref="BS207" si="2618">K207/K219</f>
        <v>4.2324699936828809E-2</v>
      </c>
      <c r="BT207" s="131">
        <f t="shared" ref="BT207" si="2619">L207/L219</f>
        <v>8.0916744621141248E-2</v>
      </c>
      <c r="BU207" s="129">
        <f t="shared" ref="BU207" si="2620">M207/M219</f>
        <v>4.921309018236323E-2</v>
      </c>
      <c r="BV207" s="133">
        <f t="shared" ref="BV207" si="2621">N207/N219</f>
        <v>6.7225854200074014E-2</v>
      </c>
      <c r="BW207" s="134">
        <f t="shared" ref="BW207" si="2622">O207/O219</f>
        <v>5.3866100895803869E-2</v>
      </c>
      <c r="BX207" s="129">
        <f t="shared" ref="BX207" si="2623">P207/P219</f>
        <v>5.9506531204644414E-2</v>
      </c>
      <c r="BY207" s="130">
        <f t="shared" ref="BY207" si="2624">Q207/Q219</f>
        <v>5.8344341699691764E-2</v>
      </c>
      <c r="BZ207" s="131">
        <f t="shared" ref="BZ207" si="2625">R207/R219</f>
        <v>5.9795295385167896E-2</v>
      </c>
      <c r="CA207" s="132">
        <f t="shared" ref="CA207" si="2626">S207/S219</f>
        <v>6.580386438206344E-2</v>
      </c>
      <c r="CB207" s="129">
        <f t="shared" ref="CB207" si="2627">T207/T219</f>
        <v>8.6901763224181361E-2</v>
      </c>
      <c r="CC207" s="130">
        <f t="shared" ref="CC207" si="2628">U207/U219</f>
        <v>3.7735849056603772E-2</v>
      </c>
      <c r="CD207" s="131">
        <f t="shared" ref="CD207" si="2629">V207/V219</f>
        <v>8.5409252669039148E-2</v>
      </c>
      <c r="CE207" s="132">
        <f t="shared" ref="CE207" si="2630">W207/W219</f>
        <v>6.899224806201551E-2</v>
      </c>
      <c r="CF207" s="129">
        <f t="shared" ref="CF207" si="2631">X207/X219</f>
        <v>6.6539923954372623E-2</v>
      </c>
      <c r="CG207" s="130">
        <f t="shared" ref="CG207" si="2632">Y207/Y219</f>
        <v>5.7142857142857141E-2</v>
      </c>
      <c r="CH207" s="131">
        <f t="shared" ref="CH207" si="2633">Z207/Z219</f>
        <v>6.5646995127233349E-2</v>
      </c>
      <c r="CI207" s="129">
        <f t="shared" ref="CI207" si="2634">AA207/AA219</f>
        <v>7.7259327030598762E-2</v>
      </c>
      <c r="CJ207" s="135">
        <f t="shared" ref="CJ207" si="2635">AB207/AB219</f>
        <v>6.4267835698887388E-2</v>
      </c>
      <c r="CK207" s="136">
        <f t="shared" ref="CK207" si="2636">AC207/AC219</f>
        <v>6.8388351769590336E-2</v>
      </c>
    </row>
    <row r="208" spans="1:89" x14ac:dyDescent="0.15">
      <c r="A208" s="137" t="s">
        <v>29</v>
      </c>
      <c r="B208" s="206">
        <v>377</v>
      </c>
      <c r="C208" s="190">
        <v>512</v>
      </c>
      <c r="D208" s="191">
        <v>266</v>
      </c>
      <c r="E208" s="192">
        <v>293</v>
      </c>
      <c r="F208" s="189">
        <v>387</v>
      </c>
      <c r="G208" s="193">
        <v>352</v>
      </c>
      <c r="H208" s="191">
        <v>633</v>
      </c>
      <c r="I208" s="192">
        <v>701</v>
      </c>
      <c r="J208" s="189">
        <v>208</v>
      </c>
      <c r="K208" s="190">
        <v>53</v>
      </c>
      <c r="L208" s="191">
        <v>339</v>
      </c>
      <c r="M208" s="189">
        <v>185</v>
      </c>
      <c r="N208" s="194">
        <v>558</v>
      </c>
      <c r="O208" s="207">
        <v>505</v>
      </c>
      <c r="P208" s="189">
        <v>349</v>
      </c>
      <c r="Q208" s="190">
        <v>266</v>
      </c>
      <c r="R208" s="191">
        <v>378</v>
      </c>
      <c r="S208" s="192">
        <v>441</v>
      </c>
      <c r="T208" s="189">
        <v>215</v>
      </c>
      <c r="U208" s="193">
        <v>35</v>
      </c>
      <c r="V208" s="191">
        <v>454</v>
      </c>
      <c r="W208" s="208">
        <v>348</v>
      </c>
      <c r="X208" s="189">
        <v>389</v>
      </c>
      <c r="Y208" s="193">
        <v>173</v>
      </c>
      <c r="Z208" s="191">
        <v>544</v>
      </c>
      <c r="AA208" s="189">
        <v>774</v>
      </c>
      <c r="AB208" s="172">
        <f t="shared" si="2307"/>
        <v>5097</v>
      </c>
      <c r="AC208" s="173">
        <f t="shared" si="2308"/>
        <v>4638</v>
      </c>
      <c r="BI208" s="137" t="s">
        <v>29</v>
      </c>
      <c r="BJ208" s="129">
        <f>B208/B219</f>
        <v>5.4120011484352568E-2</v>
      </c>
      <c r="BK208" s="130">
        <f t="shared" ref="BK208" si="2637">C208/C219</f>
        <v>7.0136986301369858E-2</v>
      </c>
      <c r="BL208" s="131">
        <f t="shared" ref="BL208" si="2638">D208/D219</f>
        <v>7.5375460470388206E-2</v>
      </c>
      <c r="BM208" s="132">
        <f t="shared" ref="BM208" si="2639">E208/E219</f>
        <v>6.9218048665249235E-2</v>
      </c>
      <c r="BN208" s="129">
        <f t="shared" ref="BN208" si="2640">F208/F219</f>
        <v>6.5659993213437393E-2</v>
      </c>
      <c r="BO208" s="130">
        <f t="shared" ref="BO208" si="2641">G208/G219</f>
        <v>6.7848882035466462E-2</v>
      </c>
      <c r="BP208" s="131">
        <f t="shared" ref="BP208" si="2642">H208/H219</f>
        <v>6.7780276260841626E-2</v>
      </c>
      <c r="BQ208" s="132">
        <f t="shared" ref="BQ208" si="2643">I208/I219</f>
        <v>7.8508231604882961E-2</v>
      </c>
      <c r="BR208" s="129">
        <f t="shared" ref="BR208" si="2644">J208/J219</f>
        <v>9.9473935915829745E-2</v>
      </c>
      <c r="BS208" s="130">
        <f t="shared" ref="BS208" si="2645">K208/K219</f>
        <v>3.3480732785849655E-2</v>
      </c>
      <c r="BT208" s="131">
        <f t="shared" ref="BT208" si="2646">L208/L219</f>
        <v>7.9279700654817584E-2</v>
      </c>
      <c r="BU208" s="129">
        <f t="shared" ref="BU208" si="2647">M208/M219</f>
        <v>4.6215338496127904E-2</v>
      </c>
      <c r="BV208" s="133">
        <f t="shared" ref="BV208" si="2648">N208/N219</f>
        <v>6.8829406685580366E-2</v>
      </c>
      <c r="BW208" s="134">
        <f t="shared" ref="BW208" si="2649">O208/O219</f>
        <v>5.9523809523809521E-2</v>
      </c>
      <c r="BX208" s="129">
        <f t="shared" ref="BX208" si="2650">P208/P219</f>
        <v>7.2361600663487458E-2</v>
      </c>
      <c r="BY208" s="130">
        <f t="shared" ref="BY208" si="2651">Q208/Q219</f>
        <v>5.8564509026860417E-2</v>
      </c>
      <c r="BZ208" s="131">
        <f t="shared" ref="BZ208" si="2652">R208/R219</f>
        <v>6.7875740707487878E-2</v>
      </c>
      <c r="CA208" s="132">
        <f t="shared" ref="CA208" si="2653">S208/S219</f>
        <v>8.0386438206343419E-2</v>
      </c>
      <c r="CB208" s="129">
        <f t="shared" ref="CB208" si="2654">T208/T219</f>
        <v>0.13539042821158689</v>
      </c>
      <c r="CC208" s="130">
        <f t="shared" ref="CC208" si="2655">U208/U219</f>
        <v>3.0017152658662092E-2</v>
      </c>
      <c r="CD208" s="131">
        <f t="shared" ref="CD208" si="2656">V208/V219</f>
        <v>8.5034650683648627E-2</v>
      </c>
      <c r="CE208" s="132">
        <f t="shared" ref="CE208" si="2657">W208/W219</f>
        <v>6.7441860465116285E-2</v>
      </c>
      <c r="CF208" s="129">
        <f t="shared" ref="CF208" si="2658">X208/X219</f>
        <v>9.2442965779467687E-2</v>
      </c>
      <c r="CG208" s="130">
        <f t="shared" ref="CG208" si="2659">Y208/Y219</f>
        <v>5.8151260504201684E-2</v>
      </c>
      <c r="CH208" s="131">
        <f t="shared" ref="CH208" si="2660">Z208/Z219</f>
        <v>7.3632918245804008E-2</v>
      </c>
      <c r="CI208" s="129">
        <f t="shared" ref="CI208" si="2661">AA208/AA219</f>
        <v>7.868252516010979E-2</v>
      </c>
      <c r="CJ208" s="135">
        <f t="shared" ref="CJ208" si="2662">AB208/AB219</f>
        <v>7.3744520161465335E-2</v>
      </c>
      <c r="CK208" s="136">
        <f t="shared" ref="CK208" si="2663">AC208/AC219</f>
        <v>6.7328629910286555E-2</v>
      </c>
    </row>
    <row r="209" spans="1:89" x14ac:dyDescent="0.15">
      <c r="A209" s="146" t="s">
        <v>30</v>
      </c>
      <c r="B209" s="203">
        <v>489</v>
      </c>
      <c r="C209" s="197">
        <v>690</v>
      </c>
      <c r="D209" s="198">
        <v>268</v>
      </c>
      <c r="E209" s="199">
        <v>343</v>
      </c>
      <c r="F209" s="196">
        <v>468</v>
      </c>
      <c r="G209" s="200">
        <v>483</v>
      </c>
      <c r="H209" s="198">
        <v>792</v>
      </c>
      <c r="I209" s="199">
        <v>680</v>
      </c>
      <c r="J209" s="196">
        <v>237</v>
      </c>
      <c r="K209" s="197">
        <v>63</v>
      </c>
      <c r="L209" s="198">
        <v>324</v>
      </c>
      <c r="M209" s="196">
        <v>132</v>
      </c>
      <c r="N209" s="201">
        <v>440</v>
      </c>
      <c r="O209" s="204">
        <v>477</v>
      </c>
      <c r="P209" s="196">
        <v>349</v>
      </c>
      <c r="Q209" s="197">
        <v>312</v>
      </c>
      <c r="R209" s="198">
        <v>340</v>
      </c>
      <c r="S209" s="199">
        <v>407</v>
      </c>
      <c r="T209" s="196">
        <v>193</v>
      </c>
      <c r="U209" s="200">
        <v>23</v>
      </c>
      <c r="V209" s="198">
        <v>464</v>
      </c>
      <c r="W209" s="205">
        <v>239</v>
      </c>
      <c r="X209" s="196">
        <v>396</v>
      </c>
      <c r="Y209" s="200">
        <v>171</v>
      </c>
      <c r="Z209" s="198">
        <v>473</v>
      </c>
      <c r="AA209" s="196">
        <v>731</v>
      </c>
      <c r="AB209" s="172">
        <f t="shared" si="2307"/>
        <v>5233</v>
      </c>
      <c r="AC209" s="173">
        <f t="shared" si="2308"/>
        <v>4751</v>
      </c>
      <c r="BI209" s="146" t="s">
        <v>30</v>
      </c>
      <c r="BJ209" s="129">
        <f>B209/B219</f>
        <v>7.0198105081826015E-2</v>
      </c>
      <c r="BK209" s="130">
        <f t="shared" ref="BK209" si="2664">C209/C219</f>
        <v>9.452054794520548E-2</v>
      </c>
      <c r="BL209" s="131">
        <f t="shared" ref="BL209" si="2665">D209/D219</f>
        <v>7.594219325587985E-2</v>
      </c>
      <c r="BM209" s="132">
        <f t="shared" ref="BM209" si="2666">E209/E219</f>
        <v>8.1030002362390746E-2</v>
      </c>
      <c r="BN209" s="129">
        <f t="shared" ref="BN209" si="2667">F209/F219</f>
        <v>7.9402782490668483E-2</v>
      </c>
      <c r="BO209" s="130">
        <f t="shared" ref="BO209" si="2668">G209/G219</f>
        <v>9.3099460292983813E-2</v>
      </c>
      <c r="BP209" s="131">
        <f t="shared" ref="BP209" si="2669">H209/H219</f>
        <v>8.4805653710247356E-2</v>
      </c>
      <c r="BQ209" s="132">
        <f t="shared" ref="BQ209" si="2670">I209/I219</f>
        <v>7.6156344495464212E-2</v>
      </c>
      <c r="BR209" s="129">
        <f t="shared" ref="BR209" si="2671">J209/J219</f>
        <v>0.1133428981348637</v>
      </c>
      <c r="BS209" s="130">
        <f t="shared" ref="BS209" si="2672">K209/K219</f>
        <v>3.9797852179406193E-2</v>
      </c>
      <c r="BT209" s="131">
        <f t="shared" ref="BT209" si="2673">L209/L219</f>
        <v>7.5771749298409727E-2</v>
      </c>
      <c r="BU209" s="129">
        <f t="shared" ref="BU209" si="2674">M209/M219</f>
        <v>3.2975268548588559E-2</v>
      </c>
      <c r="BV209" s="133">
        <f t="shared" ref="BV209" si="2675">N209/N219</f>
        <v>5.4274084124830396E-2</v>
      </c>
      <c r="BW209" s="134">
        <f t="shared" ref="BW209" si="2676">O209/O219</f>
        <v>5.6223479490806222E-2</v>
      </c>
      <c r="BX209" s="129">
        <f t="shared" ref="BX209" si="2677">P209/P219</f>
        <v>7.2361600663487458E-2</v>
      </c>
      <c r="BY209" s="130">
        <f t="shared" ref="BY209" si="2678">Q209/Q219</f>
        <v>6.8692206076618231E-2</v>
      </c>
      <c r="BZ209" s="131">
        <f t="shared" ref="BZ209" si="2679">R209/R219</f>
        <v>6.1052253546417669E-2</v>
      </c>
      <c r="CA209" s="132">
        <f t="shared" ref="CA209" si="2680">S209/S219</f>
        <v>7.418884433102442E-2</v>
      </c>
      <c r="CB209" s="129">
        <f t="shared" ref="CB209" si="2681">T209/T219</f>
        <v>0.12153652392947104</v>
      </c>
      <c r="CC209" s="130">
        <f t="shared" ref="CC209" si="2682">U209/U219</f>
        <v>1.9725557461406518E-2</v>
      </c>
      <c r="CD209" s="131">
        <f t="shared" ref="CD209" si="2683">V209/V219</f>
        <v>8.6907660610601234E-2</v>
      </c>
      <c r="CE209" s="132">
        <f t="shared" ref="CE209" si="2684">W209/W219</f>
        <v>4.6317829457364339E-2</v>
      </c>
      <c r="CF209" s="129">
        <f t="shared" ref="CF209" si="2685">X209/X219</f>
        <v>9.4106463878326996E-2</v>
      </c>
      <c r="CG209" s="130">
        <f t="shared" ref="CG209" si="2686">Y209/Y219</f>
        <v>5.7478991596638655E-2</v>
      </c>
      <c r="CH209" s="131">
        <f t="shared" ref="CH209" si="2687">Z209/Z219</f>
        <v>6.4022739577693555E-2</v>
      </c>
      <c r="CI209" s="129">
        <f t="shared" ref="CI209" si="2688">AA209/AA219</f>
        <v>7.4311273762325908E-2</v>
      </c>
      <c r="CJ209" s="135">
        <f t="shared" ref="CJ209" si="2689">AB209/AB219</f>
        <v>7.5712198156748706E-2</v>
      </c>
      <c r="CK209" s="136">
        <f t="shared" ref="CK209" si="2690">AC209/AC219</f>
        <v>6.8969021281537618E-2</v>
      </c>
    </row>
    <row r="210" spans="1:89" x14ac:dyDescent="0.15">
      <c r="A210" s="137" t="s">
        <v>31</v>
      </c>
      <c r="B210" s="206">
        <v>599</v>
      </c>
      <c r="C210" s="190">
        <v>657</v>
      </c>
      <c r="D210" s="191">
        <v>221</v>
      </c>
      <c r="E210" s="192">
        <v>317</v>
      </c>
      <c r="F210" s="189">
        <v>402</v>
      </c>
      <c r="G210" s="193">
        <v>570</v>
      </c>
      <c r="H210" s="191">
        <v>714</v>
      </c>
      <c r="I210" s="192">
        <v>745</v>
      </c>
      <c r="J210" s="189">
        <v>216</v>
      </c>
      <c r="K210" s="190">
        <v>51</v>
      </c>
      <c r="L210" s="191">
        <v>375</v>
      </c>
      <c r="M210" s="189">
        <v>158</v>
      </c>
      <c r="N210" s="194">
        <v>606</v>
      </c>
      <c r="O210" s="207">
        <v>606</v>
      </c>
      <c r="P210" s="189">
        <v>329</v>
      </c>
      <c r="Q210" s="190">
        <v>420</v>
      </c>
      <c r="R210" s="191">
        <v>322</v>
      </c>
      <c r="S210" s="192">
        <v>506</v>
      </c>
      <c r="T210" s="189">
        <v>169</v>
      </c>
      <c r="U210" s="193">
        <v>38</v>
      </c>
      <c r="V210" s="191">
        <v>534</v>
      </c>
      <c r="W210" s="208">
        <v>321</v>
      </c>
      <c r="X210" s="189">
        <v>330</v>
      </c>
      <c r="Y210" s="193">
        <v>235</v>
      </c>
      <c r="Z210" s="191">
        <v>383</v>
      </c>
      <c r="AA210" s="189">
        <v>854</v>
      </c>
      <c r="AB210" s="172">
        <f t="shared" si="2307"/>
        <v>5200</v>
      </c>
      <c r="AC210" s="173">
        <f t="shared" si="2308"/>
        <v>5478</v>
      </c>
      <c r="BI210" s="137" t="s">
        <v>31</v>
      </c>
      <c r="BJ210" s="129">
        <f>B210/B219</f>
        <v>8.5989089865058863E-2</v>
      </c>
      <c r="BK210" s="130">
        <f t="shared" ref="BK210" si="2691">C210/C219</f>
        <v>0.09</v>
      </c>
      <c r="BL210" s="131">
        <f t="shared" ref="BL210" si="2692">D210/D219</f>
        <v>6.2623972796826299E-2</v>
      </c>
      <c r="BM210" s="132">
        <f t="shared" ref="BM210" si="2693">E210/E219</f>
        <v>7.488778643987716E-2</v>
      </c>
      <c r="BN210" s="129">
        <f t="shared" ref="BN210" si="2694">F210/F219</f>
        <v>6.820495419070241E-2</v>
      </c>
      <c r="BO210" s="130">
        <f t="shared" ref="BO210" si="2695">G210/G219</f>
        <v>0.10986892829606786</v>
      </c>
      <c r="BP210" s="131">
        <f t="shared" ref="BP210" si="2696">H210/H219</f>
        <v>7.6453581753935115E-2</v>
      </c>
      <c r="BQ210" s="132">
        <f t="shared" ref="BQ210" si="2697">I210/I219</f>
        <v>8.3435995072236535E-2</v>
      </c>
      <c r="BR210" s="129">
        <f t="shared" ref="BR210" si="2698">J210/J219</f>
        <v>0.10329985652797705</v>
      </c>
      <c r="BS210" s="130">
        <f t="shared" ref="BS210" si="2699">K210/K219</f>
        <v>3.2217308907138344E-2</v>
      </c>
      <c r="BT210" s="131">
        <f t="shared" ref="BT210" si="2700">L210/L219</f>
        <v>8.7698783910196448E-2</v>
      </c>
      <c r="BU210" s="129">
        <f t="shared" ref="BU210" si="2701">M210/M219</f>
        <v>3.9470397202098426E-2</v>
      </c>
      <c r="BV210" s="133">
        <f t="shared" ref="BV210" si="2702">N210/N219</f>
        <v>7.475021586283459E-2</v>
      </c>
      <c r="BW210" s="134">
        <f t="shared" ref="BW210" si="2703">O210/O219</f>
        <v>7.1428571428571425E-2</v>
      </c>
      <c r="BX210" s="129">
        <f t="shared" ref="BX210" si="2704">P210/P219</f>
        <v>6.8214804063860671E-2</v>
      </c>
      <c r="BY210" s="130">
        <f t="shared" ref="BY210" si="2705">Q210/Q219</f>
        <v>9.2470277410832233E-2</v>
      </c>
      <c r="BZ210" s="131">
        <f t="shared" ref="BZ210" si="2706">R210/R219</f>
        <v>5.7820075417489673E-2</v>
      </c>
      <c r="CA210" s="132">
        <f t="shared" ref="CA210" si="2707">S210/S219</f>
        <v>9.2234779438570905E-2</v>
      </c>
      <c r="CB210" s="129">
        <f t="shared" ref="CB210" si="2708">T210/T219</f>
        <v>0.10642317380352645</v>
      </c>
      <c r="CC210" s="130">
        <f t="shared" ref="CC210" si="2709">U210/U219</f>
        <v>3.2590051457975985E-2</v>
      </c>
      <c r="CD210" s="131">
        <f t="shared" ref="CD210" si="2710">V210/V219</f>
        <v>0.10001873009926952</v>
      </c>
      <c r="CE210" s="132">
        <f t="shared" ref="CE210" si="2711">W210/W219</f>
        <v>6.2209302325581396E-2</v>
      </c>
      <c r="CF210" s="129">
        <f t="shared" ref="CF210" si="2712">X210/X219</f>
        <v>7.8422053231939168E-2</v>
      </c>
      <c r="CG210" s="130">
        <f t="shared" ref="CG210" si="2713">Y210/Y219</f>
        <v>7.8991596638655459E-2</v>
      </c>
      <c r="CH210" s="131">
        <f t="shared" ref="CH210" si="2714">Z210/Z219</f>
        <v>5.1840822956145102E-2</v>
      </c>
      <c r="CI210" s="129">
        <f t="shared" ref="CI210" si="2715">AA210/AA219</f>
        <v>8.6815085900172811E-2</v>
      </c>
      <c r="CJ210" s="135">
        <f t="shared" ref="CJ210" si="2716">AB210/AB219</f>
        <v>7.5234746878481418E-2</v>
      </c>
      <c r="CK210" s="136">
        <f t="shared" ref="CK210" si="2717">AC210/AC219</f>
        <v>7.9522689661179341E-2</v>
      </c>
    </row>
    <row r="211" spans="1:89" x14ac:dyDescent="0.15">
      <c r="A211" s="146" t="s">
        <v>32</v>
      </c>
      <c r="B211" s="203">
        <v>580</v>
      </c>
      <c r="C211" s="197">
        <v>573</v>
      </c>
      <c r="D211" s="198">
        <v>165</v>
      </c>
      <c r="E211" s="199">
        <v>336</v>
      </c>
      <c r="F211" s="196">
        <v>253</v>
      </c>
      <c r="G211" s="200">
        <v>612</v>
      </c>
      <c r="H211" s="198">
        <v>670</v>
      </c>
      <c r="I211" s="199">
        <v>749</v>
      </c>
      <c r="J211" s="196">
        <v>181</v>
      </c>
      <c r="K211" s="197">
        <v>42</v>
      </c>
      <c r="L211" s="198">
        <v>455</v>
      </c>
      <c r="M211" s="196">
        <v>147</v>
      </c>
      <c r="N211" s="201">
        <v>632</v>
      </c>
      <c r="O211" s="204">
        <v>509</v>
      </c>
      <c r="P211" s="196">
        <v>271</v>
      </c>
      <c r="Q211" s="197">
        <v>354</v>
      </c>
      <c r="R211" s="198">
        <v>251</v>
      </c>
      <c r="S211" s="199">
        <v>516</v>
      </c>
      <c r="T211" s="196">
        <v>99</v>
      </c>
      <c r="U211" s="200">
        <v>17</v>
      </c>
      <c r="V211" s="198">
        <v>489</v>
      </c>
      <c r="W211" s="205">
        <v>262</v>
      </c>
      <c r="X211" s="196">
        <v>272</v>
      </c>
      <c r="Y211" s="200">
        <v>217</v>
      </c>
      <c r="Z211" s="198">
        <v>326</v>
      </c>
      <c r="AA211" s="196">
        <v>740</v>
      </c>
      <c r="AB211" s="172">
        <f t="shared" si="2307"/>
        <v>4644</v>
      </c>
      <c r="AC211" s="173">
        <f t="shared" si="2308"/>
        <v>5074</v>
      </c>
      <c r="BI211" s="146" t="s">
        <v>32</v>
      </c>
      <c r="BJ211" s="129">
        <f>B211/B219</f>
        <v>8.3261556129773179E-2</v>
      </c>
      <c r="BK211" s="130">
        <f t="shared" ref="BK211" si="2718">C211/C219</f>
        <v>7.8493150684931512E-2</v>
      </c>
      <c r="BL211" s="131">
        <f t="shared" ref="BL211" si="2719">D211/D219</f>
        <v>4.6755454803060356E-2</v>
      </c>
      <c r="BM211" s="132">
        <f t="shared" ref="BM211" si="2720">E211/E219</f>
        <v>7.9376328844790928E-2</v>
      </c>
      <c r="BN211" s="129">
        <f t="shared" ref="BN211" si="2721">F211/F219</f>
        <v>4.2925008483203256E-2</v>
      </c>
      <c r="BO211" s="130">
        <f t="shared" ref="BO211" si="2722">G211/G219</f>
        <v>0.117964533538936</v>
      </c>
      <c r="BP211" s="131">
        <f t="shared" ref="BP211" si="2723">H211/H219</f>
        <v>7.1742156547810257E-2</v>
      </c>
      <c r="BQ211" s="132">
        <f t="shared" ref="BQ211" si="2724">I211/I219</f>
        <v>8.3883973569268674E-2</v>
      </c>
      <c r="BR211" s="129">
        <f t="shared" ref="BR211" si="2725">J211/J219</f>
        <v>8.6561453849832617E-2</v>
      </c>
      <c r="BS211" s="130">
        <f t="shared" ref="BS211" si="2726">K211/K219</f>
        <v>2.6531901452937462E-2</v>
      </c>
      <c r="BT211" s="131">
        <f t="shared" ref="BT211" si="2727">L211/L219</f>
        <v>0.10640785781103836</v>
      </c>
      <c r="BU211" s="129">
        <f t="shared" ref="BU211" si="2728">M211/M219</f>
        <v>3.6722458156382712E-2</v>
      </c>
      <c r="BV211" s="133">
        <f t="shared" ref="BV211" si="2729">N211/N219</f>
        <v>7.7957320833847293E-2</v>
      </c>
      <c r="BW211" s="134">
        <f t="shared" ref="BW211" si="2730">O211/O219</f>
        <v>5.9995285242809997E-2</v>
      </c>
      <c r="BX211" s="129">
        <f t="shared" ref="BX211" si="2731">P211/P219</f>
        <v>5.6189093924942979E-2</v>
      </c>
      <c r="BY211" s="130">
        <f t="shared" ref="BY211" si="2732">Q211/Q219</f>
        <v>7.7939233817701459E-2</v>
      </c>
      <c r="BZ211" s="131">
        <f t="shared" ref="BZ211" si="2733">R211/R219</f>
        <v>4.5070928353384811E-2</v>
      </c>
      <c r="CA211" s="132">
        <f t="shared" ref="CA211" si="2734">S211/S219</f>
        <v>9.40576011666059E-2</v>
      </c>
      <c r="CB211" s="129">
        <f t="shared" ref="CB211" si="2735">T211/T219</f>
        <v>6.2342569269521413E-2</v>
      </c>
      <c r="CC211" s="130">
        <f t="shared" ref="CC211" si="2736">U211/U219</f>
        <v>1.4579759862778732E-2</v>
      </c>
      <c r="CD211" s="131">
        <f t="shared" ref="CD211" si="2737">V211/V219</f>
        <v>9.1590185427982765E-2</v>
      </c>
      <c r="CE211" s="132">
        <f t="shared" ref="CE211" si="2738">W211/W219</f>
        <v>5.0775193798449615E-2</v>
      </c>
      <c r="CF211" s="129">
        <f t="shared" ref="CF211" si="2739">X211/X219</f>
        <v>6.4638783269961975E-2</v>
      </c>
      <c r="CG211" s="130">
        <f t="shared" ref="CG211" si="2740">Y211/Y219</f>
        <v>7.2941176470588232E-2</v>
      </c>
      <c r="CH211" s="131">
        <f t="shared" ref="CH211" si="2741">Z211/Z219</f>
        <v>4.4125609095831075E-2</v>
      </c>
      <c r="CI211" s="129">
        <f t="shared" ref="CI211" si="2742">AA211/AA219</f>
        <v>7.5226186845583007E-2</v>
      </c>
      <c r="CJ211" s="135">
        <f t="shared" ref="CJ211" si="2743">AB211/AB219</f>
        <v>6.719041625070532E-2</v>
      </c>
      <c r="CK211" s="136">
        <f t="shared" ref="CK211" si="2744">AC211/AC219</f>
        <v>7.365792759051186E-2</v>
      </c>
    </row>
    <row r="212" spans="1:89" x14ac:dyDescent="0.15">
      <c r="A212" s="137" t="s">
        <v>33</v>
      </c>
      <c r="B212" s="206">
        <v>287</v>
      </c>
      <c r="C212" s="190">
        <v>502</v>
      </c>
      <c r="D212" s="191">
        <v>77</v>
      </c>
      <c r="E212" s="192">
        <v>306</v>
      </c>
      <c r="F212" s="189">
        <v>190</v>
      </c>
      <c r="G212" s="193">
        <v>549</v>
      </c>
      <c r="H212" s="191">
        <v>488</v>
      </c>
      <c r="I212" s="192">
        <v>676</v>
      </c>
      <c r="J212" s="189">
        <v>79</v>
      </c>
      <c r="K212" s="190">
        <v>56</v>
      </c>
      <c r="L212" s="191">
        <v>295</v>
      </c>
      <c r="M212" s="189">
        <v>142</v>
      </c>
      <c r="N212" s="194">
        <v>428</v>
      </c>
      <c r="O212" s="207">
        <v>474</v>
      </c>
      <c r="P212" s="189">
        <v>187</v>
      </c>
      <c r="Q212" s="190">
        <v>310</v>
      </c>
      <c r="R212" s="191">
        <v>191</v>
      </c>
      <c r="S212" s="192">
        <v>399</v>
      </c>
      <c r="T212" s="189">
        <v>30</v>
      </c>
      <c r="U212" s="193">
        <v>38</v>
      </c>
      <c r="V212" s="191">
        <v>417</v>
      </c>
      <c r="W212" s="208">
        <v>164</v>
      </c>
      <c r="X212" s="189">
        <v>160</v>
      </c>
      <c r="Y212" s="193">
        <v>129</v>
      </c>
      <c r="Z212" s="191">
        <v>208</v>
      </c>
      <c r="AA212" s="189">
        <v>580</v>
      </c>
      <c r="AB212" s="172">
        <f t="shared" si="2307"/>
        <v>3037</v>
      </c>
      <c r="AC212" s="173">
        <f t="shared" si="2308"/>
        <v>4325</v>
      </c>
      <c r="BI212" s="137" t="s">
        <v>33</v>
      </c>
      <c r="BJ212" s="129">
        <f>B212/B219</f>
        <v>4.1200114843525697E-2</v>
      </c>
      <c r="BK212" s="130">
        <f t="shared" ref="BK212" si="2745">C212/C219</f>
        <v>6.8767123287671234E-2</v>
      </c>
      <c r="BL212" s="131">
        <f t="shared" ref="BL212" si="2746">D212/D219</f>
        <v>2.1819212241428167E-2</v>
      </c>
      <c r="BM212" s="132">
        <f t="shared" ref="BM212" si="2747">E212/E219</f>
        <v>7.2289156626506021E-2</v>
      </c>
      <c r="BN212" s="129">
        <f t="shared" ref="BN212" si="2748">F212/F219</f>
        <v>3.2236172378690191E-2</v>
      </c>
      <c r="BO212" s="130">
        <f t="shared" ref="BO212" si="2749">G212/G219</f>
        <v>0.10582112567463377</v>
      </c>
      <c r="BP212" s="131">
        <f t="shared" ref="BP212" si="2750">H212/H219</f>
        <v>5.2253988649748367E-2</v>
      </c>
      <c r="BQ212" s="132">
        <f t="shared" ref="BQ212" si="2751">I212/I219</f>
        <v>7.5708365998432073E-2</v>
      </c>
      <c r="BR212" s="129">
        <f t="shared" ref="BR212" si="2752">J212/J219</f>
        <v>3.7780966044954567E-2</v>
      </c>
      <c r="BS212" s="130">
        <f t="shared" ref="BS212" si="2753">K212/K219</f>
        <v>3.5375868603916616E-2</v>
      </c>
      <c r="BT212" s="131">
        <f t="shared" ref="BT212" si="2754">L212/L219</f>
        <v>6.8989710009354541E-2</v>
      </c>
      <c r="BU212" s="129">
        <f t="shared" ref="BU212" si="2755">M212/M219</f>
        <v>3.5473394953784661E-2</v>
      </c>
      <c r="BV212" s="133">
        <f t="shared" ref="BV212" si="2756">N212/N219</f>
        <v>5.2793881830516837E-2</v>
      </c>
      <c r="BW212" s="134">
        <f t="shared" ref="BW212" si="2757">O212/O219</f>
        <v>5.586987270155587E-2</v>
      </c>
      <c r="BX212" s="129">
        <f t="shared" ref="BX212" si="2758">P212/P219</f>
        <v>3.8772548206510472E-2</v>
      </c>
      <c r="BY212" s="130">
        <f t="shared" ref="BY212" si="2759">Q212/Q219</f>
        <v>6.8251871422280938E-2</v>
      </c>
      <c r="BZ212" s="131">
        <f t="shared" ref="BZ212" si="2760">R212/R219</f>
        <v>3.4297001256958164E-2</v>
      </c>
      <c r="CA212" s="132">
        <f t="shared" ref="CA212" si="2761">S212/S219</f>
        <v>7.2730586948596423E-2</v>
      </c>
      <c r="CB212" s="129">
        <f t="shared" ref="CB212" si="2762">T212/T219</f>
        <v>1.8891687657430732E-2</v>
      </c>
      <c r="CC212" s="130">
        <f t="shared" ref="CC212" si="2763">U212/U219</f>
        <v>3.2590051457975985E-2</v>
      </c>
      <c r="CD212" s="131">
        <f t="shared" ref="CD212" si="2764">V212/V219</f>
        <v>7.8104513953923954E-2</v>
      </c>
      <c r="CE212" s="132">
        <f t="shared" ref="CE212" si="2765">W212/W219</f>
        <v>3.1782945736434108E-2</v>
      </c>
      <c r="CF212" s="129">
        <f t="shared" ref="CF212" si="2766">X212/X219</f>
        <v>3.8022813688212927E-2</v>
      </c>
      <c r="CG212" s="130">
        <f t="shared" ref="CG212" si="2767">Y212/Y219</f>
        <v>4.3361344537815129E-2</v>
      </c>
      <c r="CH212" s="131">
        <f t="shared" ref="CH212" si="2768">Z212/Z219</f>
        <v>2.8153762858689767E-2</v>
      </c>
      <c r="CI212" s="129">
        <f t="shared" ref="CI212" si="2769">AA212/AA219</f>
        <v>5.8961065365456949E-2</v>
      </c>
      <c r="CJ212" s="135">
        <f t="shared" ref="CJ212" si="2770">AB212/AB219</f>
        <v>4.3939985821143855E-2</v>
      </c>
      <c r="CK212" s="136">
        <f t="shared" ref="CK212" si="2771">AC212/AC219</f>
        <v>6.2784890979299138E-2</v>
      </c>
    </row>
    <row r="213" spans="1:89" x14ac:dyDescent="0.15">
      <c r="A213" s="146" t="s">
        <v>34</v>
      </c>
      <c r="B213" s="203">
        <v>15</v>
      </c>
      <c r="C213" s="197">
        <v>274</v>
      </c>
      <c r="D213" s="198">
        <v>14</v>
      </c>
      <c r="E213" s="199">
        <v>163</v>
      </c>
      <c r="F213" s="196">
        <v>32</v>
      </c>
      <c r="G213" s="200">
        <v>225</v>
      </c>
      <c r="H213" s="198">
        <v>80</v>
      </c>
      <c r="I213" s="199">
        <v>218</v>
      </c>
      <c r="J213" s="196">
        <v>17</v>
      </c>
      <c r="K213" s="197">
        <v>23</v>
      </c>
      <c r="L213" s="198">
        <v>110</v>
      </c>
      <c r="M213" s="196">
        <v>49</v>
      </c>
      <c r="N213" s="201">
        <v>105</v>
      </c>
      <c r="O213" s="204">
        <v>160</v>
      </c>
      <c r="P213" s="196">
        <v>65</v>
      </c>
      <c r="Q213" s="197">
        <v>88</v>
      </c>
      <c r="R213" s="198">
        <v>62</v>
      </c>
      <c r="S213" s="199">
        <v>129</v>
      </c>
      <c r="T213" s="196">
        <v>24</v>
      </c>
      <c r="U213" s="200">
        <v>36</v>
      </c>
      <c r="V213" s="198">
        <v>100</v>
      </c>
      <c r="W213" s="205">
        <v>62</v>
      </c>
      <c r="X213" s="196">
        <v>63</v>
      </c>
      <c r="Y213" s="200">
        <v>61</v>
      </c>
      <c r="Z213" s="198">
        <v>135</v>
      </c>
      <c r="AA213" s="196">
        <v>247</v>
      </c>
      <c r="AB213" s="172">
        <f t="shared" si="2307"/>
        <v>822</v>
      </c>
      <c r="AC213" s="173">
        <f t="shared" si="2308"/>
        <v>1735</v>
      </c>
      <c r="BI213" s="146" t="s">
        <v>34</v>
      </c>
      <c r="BJ213" s="129">
        <f>B213/B219</f>
        <v>2.1533161068044791E-3</v>
      </c>
      <c r="BK213" s="130">
        <f t="shared" ref="BK213" si="2772">C213/C219</f>
        <v>3.7534246575342468E-2</v>
      </c>
      <c r="BL213" s="131">
        <f t="shared" ref="BL213" si="2773">D213/D219</f>
        <v>3.9671294984414849E-3</v>
      </c>
      <c r="BM213" s="132">
        <f t="shared" ref="BM213" si="2774">E213/E219</f>
        <v>3.8506969052681313E-2</v>
      </c>
      <c r="BN213" s="129">
        <f t="shared" ref="BN213" si="2775">F213/F219</f>
        <v>5.4292500848320329E-3</v>
      </c>
      <c r="BO213" s="130">
        <f t="shared" ref="BO213" si="2776">G213/G219</f>
        <v>4.3369313801079411E-2</v>
      </c>
      <c r="BP213" s="131">
        <f t="shared" ref="BP213" si="2777">H213/H219</f>
        <v>8.5662276474997318E-3</v>
      </c>
      <c r="BQ213" s="132">
        <f t="shared" ref="BQ213" si="2778">I213/I219</f>
        <v>2.4414828088251763E-2</v>
      </c>
      <c r="BR213" s="129">
        <f t="shared" ref="BR213" si="2779">J213/J219</f>
        <v>8.130081300813009E-3</v>
      </c>
      <c r="BS213" s="130">
        <f t="shared" ref="BS213" si="2780">K213/K219</f>
        <v>1.4529374605180037E-2</v>
      </c>
      <c r="BT213" s="131">
        <f t="shared" ref="BT213" si="2781">L213/L219</f>
        <v>2.5724976613657625E-2</v>
      </c>
      <c r="BU213" s="129">
        <f t="shared" ref="BU213" si="2782">M213/M219</f>
        <v>1.2240819385460905E-2</v>
      </c>
      <c r="BV213" s="133">
        <f t="shared" ref="BV213" si="2783">N213/N219</f>
        <v>1.2951770075243616E-2</v>
      </c>
      <c r="BW213" s="134">
        <f t="shared" ref="BW213" si="2784">O213/O219</f>
        <v>1.885902876001886E-2</v>
      </c>
      <c r="BX213" s="129">
        <f t="shared" ref="BX213" si="2785">P213/P219</f>
        <v>1.3477088948787063E-2</v>
      </c>
      <c r="BY213" s="130">
        <f t="shared" ref="BY213" si="2786">Q213/Q219</f>
        <v>1.9374724790841038E-2</v>
      </c>
      <c r="BZ213" s="131">
        <f t="shared" ref="BZ213" si="2787">R213/R219</f>
        <v>1.1133057999640868E-2</v>
      </c>
      <c r="CA213" s="132">
        <f t="shared" ref="CA213" si="2788">S213/S219</f>
        <v>2.3514400291651475E-2</v>
      </c>
      <c r="CB213" s="129">
        <f t="shared" ref="CB213" si="2789">T213/T219</f>
        <v>1.5113350125944584E-2</v>
      </c>
      <c r="CC213" s="130">
        <f t="shared" ref="CC213" si="2790">U213/U219</f>
        <v>3.0874785591766724E-2</v>
      </c>
      <c r="CD213" s="131">
        <f t="shared" ref="CD213" si="2791">V213/V219</f>
        <v>1.8730099269526127E-2</v>
      </c>
      <c r="CE213" s="132">
        <f t="shared" ref="CE213" si="2792">W213/W219</f>
        <v>1.2015503875968992E-2</v>
      </c>
      <c r="CF213" s="129">
        <f t="shared" ref="CF213" si="2793">X213/X219</f>
        <v>1.497148288973384E-2</v>
      </c>
      <c r="CG213" s="130">
        <f t="shared" ref="CG213" si="2794">Y213/Y219</f>
        <v>2.0504201680672268E-2</v>
      </c>
      <c r="CH213" s="131">
        <f t="shared" ref="CH213" si="2795">Z213/Z219</f>
        <v>1.8272874932322686E-2</v>
      </c>
      <c r="CI213" s="129">
        <f t="shared" ref="CI213" si="2796">AA213/AA219</f>
        <v>2.5109281284944596E-2</v>
      </c>
      <c r="CJ213" s="135">
        <f t="shared" ref="CJ213" si="2797">AB213/AB219</f>
        <v>1.1892877295021486E-2</v>
      </c>
      <c r="CK213" s="136">
        <f t="shared" ref="CK213" si="2798">AC213/AC219</f>
        <v>2.5186540080713062E-2</v>
      </c>
    </row>
    <row r="214" spans="1:89" x14ac:dyDescent="0.15">
      <c r="A214" s="137" t="s">
        <v>35</v>
      </c>
      <c r="B214" s="206">
        <v>0</v>
      </c>
      <c r="C214" s="190">
        <v>42</v>
      </c>
      <c r="D214" s="191">
        <v>0</v>
      </c>
      <c r="E214" s="192">
        <v>30</v>
      </c>
      <c r="F214" s="189">
        <v>0</v>
      </c>
      <c r="G214" s="193">
        <v>18</v>
      </c>
      <c r="H214" s="191">
        <v>7</v>
      </c>
      <c r="I214" s="192">
        <v>45</v>
      </c>
      <c r="J214" s="189">
        <v>2</v>
      </c>
      <c r="K214" s="190">
        <v>5</v>
      </c>
      <c r="L214" s="191">
        <v>14</v>
      </c>
      <c r="M214" s="189">
        <v>2</v>
      </c>
      <c r="N214" s="194">
        <v>6</v>
      </c>
      <c r="O214" s="207">
        <v>8</v>
      </c>
      <c r="P214" s="189">
        <v>12</v>
      </c>
      <c r="Q214" s="190">
        <v>14</v>
      </c>
      <c r="R214" s="191">
        <v>9</v>
      </c>
      <c r="S214" s="192">
        <v>12</v>
      </c>
      <c r="T214" s="189">
        <v>6</v>
      </c>
      <c r="U214" s="193">
        <v>4</v>
      </c>
      <c r="V214" s="191">
        <v>4</v>
      </c>
      <c r="W214" s="208">
        <v>3</v>
      </c>
      <c r="X214" s="189">
        <v>5</v>
      </c>
      <c r="Y214" s="193">
        <v>14</v>
      </c>
      <c r="Z214" s="191">
        <v>21</v>
      </c>
      <c r="AA214" s="189">
        <v>39</v>
      </c>
      <c r="AB214" s="172">
        <f t="shared" si="2307"/>
        <v>86</v>
      </c>
      <c r="AC214" s="173">
        <f t="shared" si="2308"/>
        <v>236</v>
      </c>
      <c r="BI214" s="137" t="s">
        <v>35</v>
      </c>
      <c r="BJ214" s="129">
        <f>B214/B219</f>
        <v>0</v>
      </c>
      <c r="BK214" s="130">
        <f t="shared" ref="BK214" si="2799">C214/C219</f>
        <v>5.7534246575342467E-3</v>
      </c>
      <c r="BL214" s="131">
        <f t="shared" ref="BL214" si="2800">D214/D219</f>
        <v>0</v>
      </c>
      <c r="BM214" s="132">
        <f t="shared" ref="BM214" si="2801">E214/E219</f>
        <v>7.0871722182849041E-3</v>
      </c>
      <c r="BN214" s="129">
        <f t="shared" ref="BN214" si="2802">F214/F219</f>
        <v>0</v>
      </c>
      <c r="BO214" s="130">
        <f t="shared" ref="BO214" si="2803">G214/G219</f>
        <v>3.4695451040863529E-3</v>
      </c>
      <c r="BP214" s="131">
        <f t="shared" ref="BP214" si="2804">H214/H219</f>
        <v>7.495449191562266E-4</v>
      </c>
      <c r="BQ214" s="132">
        <f t="shared" ref="BQ214" si="2805">I214/I219</f>
        <v>5.0397580916116029E-3</v>
      </c>
      <c r="BR214" s="129">
        <f t="shared" ref="BR214" si="2806">J214/J219</f>
        <v>9.5648015303682454E-4</v>
      </c>
      <c r="BS214" s="130">
        <f t="shared" ref="BS214" si="2807">K214/K219</f>
        <v>3.1585596967782692E-3</v>
      </c>
      <c r="BT214" s="131">
        <f t="shared" ref="BT214" si="2808">L214/L219</f>
        <v>3.2740879326473341E-3</v>
      </c>
      <c r="BU214" s="129">
        <f t="shared" ref="BU214" si="2809">M214/M219</f>
        <v>4.9962528103922061E-4</v>
      </c>
      <c r="BV214" s="133">
        <f t="shared" ref="BV214" si="2810">N214/N219</f>
        <v>7.4010114715677814E-4</v>
      </c>
      <c r="BW214" s="134">
        <f t="shared" ref="BW214" si="2811">O214/O219</f>
        <v>9.4295143800094295E-4</v>
      </c>
      <c r="BX214" s="129">
        <f t="shared" ref="BX214" si="2812">P214/P219</f>
        <v>2.4880779597760729E-3</v>
      </c>
      <c r="BY214" s="130">
        <f t="shared" ref="BY214" si="2813">Q214/Q219</f>
        <v>3.0823425803610744E-3</v>
      </c>
      <c r="BZ214" s="131">
        <f t="shared" ref="BZ214" si="2814">R214/R219</f>
        <v>1.6160890644639971E-3</v>
      </c>
      <c r="CA214" s="132">
        <f t="shared" ref="CA214" si="2815">S214/S219</f>
        <v>2.1873860736419978E-3</v>
      </c>
      <c r="CB214" s="129">
        <f t="shared" ref="CB214" si="2816">T214/T219</f>
        <v>3.778337531486146E-3</v>
      </c>
      <c r="CC214" s="130">
        <f t="shared" ref="CC214" si="2817">U214/U219</f>
        <v>3.4305317324185248E-3</v>
      </c>
      <c r="CD214" s="131">
        <f t="shared" ref="CD214" si="2818">V214/V219</f>
        <v>7.4920397078104511E-4</v>
      </c>
      <c r="CE214" s="132">
        <f t="shared" ref="CE214" si="2819">W214/W219</f>
        <v>5.8139534883720929E-4</v>
      </c>
      <c r="CF214" s="129">
        <f t="shared" ref="CF214" si="2820">X214/X219</f>
        <v>1.188212927756654E-3</v>
      </c>
      <c r="CG214" s="130">
        <f t="shared" ref="CG214" si="2821">Y214/Y219</f>
        <v>4.7058823529411761E-3</v>
      </c>
      <c r="CH214" s="131">
        <f t="shared" ref="CH214" si="2822">Z214/Z219</f>
        <v>2.8424472116946398E-3</v>
      </c>
      <c r="CI214" s="129">
        <f t="shared" ref="CI214" si="2823">AA214/AA219</f>
        <v>3.9646233607807261E-3</v>
      </c>
      <c r="CJ214" s="135">
        <f t="shared" ref="CJ214" si="2824">AB214/AB219</f>
        <v>1.2442669676056542E-3</v>
      </c>
      <c r="CK214" s="136">
        <f t="shared" ref="CK214" si="2825">AC214/AC219</f>
        <v>3.4259501204889236E-3</v>
      </c>
    </row>
    <row r="215" spans="1:89" x14ac:dyDescent="0.15">
      <c r="A215" s="146" t="s">
        <v>36</v>
      </c>
      <c r="B215" s="203">
        <v>0</v>
      </c>
      <c r="C215" s="197">
        <v>1</v>
      </c>
      <c r="D215" s="198">
        <v>0</v>
      </c>
      <c r="E215" s="199">
        <v>1</v>
      </c>
      <c r="F215" s="196">
        <v>0</v>
      </c>
      <c r="G215" s="200">
        <v>1</v>
      </c>
      <c r="H215" s="198">
        <v>0</v>
      </c>
      <c r="I215" s="199">
        <v>4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7</v>
      </c>
      <c r="BI215" s="146" t="s">
        <v>36</v>
      </c>
      <c r="BJ215" s="129">
        <f>B215/B219</f>
        <v>0</v>
      </c>
      <c r="BK215" s="130">
        <f t="shared" ref="BK215" si="2826">C215/C219</f>
        <v>1.36986301369863E-4</v>
      </c>
      <c r="BL215" s="131">
        <f t="shared" ref="BL215" si="2827">D215/D219</f>
        <v>0</v>
      </c>
      <c r="BM215" s="132">
        <f t="shared" ref="BM215" si="2828">E215/E219</f>
        <v>2.3623907394283014E-4</v>
      </c>
      <c r="BN215" s="129">
        <f t="shared" ref="BN215" si="2829">F215/F219</f>
        <v>0</v>
      </c>
      <c r="BO215" s="130">
        <f t="shared" ref="BO215" si="2830">G215/G219</f>
        <v>1.9275250578257516E-4</v>
      </c>
      <c r="BP215" s="131">
        <f t="shared" ref="BP215" si="2831">H215/H219</f>
        <v>0</v>
      </c>
      <c r="BQ215" s="132">
        <f t="shared" ref="BQ215" si="2832">I215/I219</f>
        <v>4.4797849703214247E-4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1.0161716459077317E-4</v>
      </c>
    </row>
    <row r="216" spans="1:89" x14ac:dyDescent="0.15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15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4" thickBot="1" x14ac:dyDescent="0.2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">
      <c r="A219" s="269" t="s">
        <v>13</v>
      </c>
      <c r="B219" s="20">
        <f t="shared" ref="B219" si="2934">SUM(B196:B218)</f>
        <v>6966</v>
      </c>
      <c r="C219" s="21">
        <f t="shared" ref="C219" si="2935">SUM(C196:C218)</f>
        <v>7300</v>
      </c>
      <c r="D219" s="20">
        <f t="shared" ref="D219" si="2936">SUM(D196:D218)</f>
        <v>3529</v>
      </c>
      <c r="E219" s="21">
        <f t="shared" ref="E219" si="2937">SUM(E196:E218)</f>
        <v>4233</v>
      </c>
      <c r="F219" s="20">
        <f t="shared" ref="F219" si="2938">SUM(F196:F218)</f>
        <v>5894</v>
      </c>
      <c r="G219" s="21">
        <f t="shared" ref="G219" si="2939">SUM(G196:G218)</f>
        <v>5188</v>
      </c>
      <c r="H219" s="20">
        <f t="shared" ref="H219" si="2940">SUM(H196:H218)</f>
        <v>9339</v>
      </c>
      <c r="I219" s="21">
        <f t="shared" ref="I219" si="2941">SUM(I196:I218)</f>
        <v>8929</v>
      </c>
      <c r="J219" s="20">
        <f t="shared" ref="J219" si="2942">SUM(J196:J218)</f>
        <v>2091</v>
      </c>
      <c r="K219" s="21">
        <f t="shared" ref="K219" si="2943">SUM(K196:K218)</f>
        <v>1583</v>
      </c>
      <c r="L219" s="20">
        <f t="shared" ref="L219" si="2944">SUM(L196:L218)</f>
        <v>4276</v>
      </c>
      <c r="M219" s="21">
        <f t="shared" ref="M219" si="2945">SUM(M196:M218)</f>
        <v>4003</v>
      </c>
      <c r="N219" s="20">
        <f t="shared" ref="N219" si="2946">SUM(N196:N218)</f>
        <v>8107</v>
      </c>
      <c r="O219" s="21">
        <f t="shared" ref="O219" si="2947">SUM(O196:O218)</f>
        <v>8484</v>
      </c>
      <c r="P219" s="20">
        <f t="shared" ref="P219" si="2948">SUM(P196:P218)</f>
        <v>4823</v>
      </c>
      <c r="Q219" s="21">
        <f t="shared" ref="Q219" si="2949">SUM(Q196:Q218)</f>
        <v>4542</v>
      </c>
      <c r="R219" s="20">
        <f t="shared" ref="R219" si="2950">SUM(R196:R218)</f>
        <v>5569</v>
      </c>
      <c r="S219" s="21">
        <f t="shared" ref="S219" si="2951">SUM(S196:S218)</f>
        <v>5486</v>
      </c>
      <c r="T219" s="20">
        <f t="shared" ref="T219" si="2952">SUM(T196:T218)</f>
        <v>1588</v>
      </c>
      <c r="U219" s="21">
        <f t="shared" ref="U219" si="2953">SUM(U196:U218)</f>
        <v>1166</v>
      </c>
      <c r="V219" s="20">
        <f t="shared" ref="V219" si="2954">SUM(V196:V218)</f>
        <v>5339</v>
      </c>
      <c r="W219" s="21">
        <f t="shared" ref="W219" si="2955">SUM(W196:W218)</f>
        <v>5160</v>
      </c>
      <c r="X219" s="20">
        <f t="shared" ref="X219" si="2956">SUM(X196:X218)</f>
        <v>4208</v>
      </c>
      <c r="Y219" s="21">
        <f t="shared" ref="Y219" si="2957">SUM(Y196:Y218)</f>
        <v>2975</v>
      </c>
      <c r="Z219" s="20">
        <f t="shared" ref="Z219" si="2958">SUM(Z196:Z218)</f>
        <v>7388</v>
      </c>
      <c r="AA219" s="21">
        <f t="shared" ref="AA219" si="2959">SUM(AA196:AA218)</f>
        <v>9837</v>
      </c>
      <c r="AB219" s="174">
        <f t="shared" ref="AB219:AC219" si="2960">SUM(AB195:AB218)</f>
        <v>69117</v>
      </c>
      <c r="AC219" s="175">
        <f t="shared" si="2960"/>
        <v>68886</v>
      </c>
      <c r="BI219" s="269" t="s">
        <v>13</v>
      </c>
      <c r="BJ219" s="155">
        <f>SUM(BJ195:BJ218)</f>
        <v>0.99999999999999989</v>
      </c>
      <c r="BK219" s="156">
        <f t="shared" ref="BK219:CK219" si="2961">SUM(BK195:BK218)</f>
        <v>1</v>
      </c>
      <c r="BL219" s="155">
        <f t="shared" si="2961"/>
        <v>0.99999999999999989</v>
      </c>
      <c r="BM219" s="156">
        <f t="shared" si="2961"/>
        <v>1.0000000000000002</v>
      </c>
      <c r="BN219" s="155">
        <f t="shared" si="2961"/>
        <v>0.99999999999999989</v>
      </c>
      <c r="BO219" s="156">
        <f t="shared" si="2961"/>
        <v>0.99999999999999989</v>
      </c>
      <c r="BP219" s="155">
        <f t="shared" si="2961"/>
        <v>1</v>
      </c>
      <c r="BQ219" s="156">
        <f t="shared" si="2961"/>
        <v>1.0000000000000002</v>
      </c>
      <c r="BR219" s="155">
        <f t="shared" si="2961"/>
        <v>0.99999999999999989</v>
      </c>
      <c r="BS219" s="156">
        <f t="shared" si="2961"/>
        <v>1</v>
      </c>
      <c r="BT219" s="155">
        <f t="shared" si="2961"/>
        <v>1</v>
      </c>
      <c r="BU219" s="156">
        <f t="shared" si="2961"/>
        <v>1.0000000000000002</v>
      </c>
      <c r="BV219" s="155">
        <f t="shared" si="2961"/>
        <v>0.99999999999999989</v>
      </c>
      <c r="BW219" s="156">
        <f t="shared" si="2961"/>
        <v>1</v>
      </c>
      <c r="BX219" s="155">
        <f t="shared" si="2961"/>
        <v>1</v>
      </c>
      <c r="BY219" s="156">
        <f t="shared" si="2961"/>
        <v>0.99999999999999989</v>
      </c>
      <c r="BZ219" s="155">
        <f t="shared" si="2961"/>
        <v>0.99999999999999989</v>
      </c>
      <c r="CA219" s="156">
        <f t="shared" si="2961"/>
        <v>1.0000000000000002</v>
      </c>
      <c r="CB219" s="155">
        <f t="shared" si="2961"/>
        <v>1</v>
      </c>
      <c r="CC219" s="156">
        <f t="shared" si="2961"/>
        <v>1</v>
      </c>
      <c r="CD219" s="155">
        <f t="shared" si="2961"/>
        <v>1.0000000000000002</v>
      </c>
      <c r="CE219" s="156">
        <f t="shared" si="2961"/>
        <v>1</v>
      </c>
      <c r="CF219" s="155">
        <f t="shared" si="2961"/>
        <v>0.99999999999999978</v>
      </c>
      <c r="CG219" s="156">
        <f t="shared" si="2961"/>
        <v>1</v>
      </c>
      <c r="CH219" s="155">
        <f t="shared" si="2961"/>
        <v>1</v>
      </c>
      <c r="CI219" s="156">
        <f t="shared" si="2961"/>
        <v>1</v>
      </c>
      <c r="CJ219" s="155">
        <f t="shared" si="2961"/>
        <v>1.0000000000000002</v>
      </c>
      <c r="CK219" s="156">
        <f t="shared" si="2961"/>
        <v>1</v>
      </c>
    </row>
    <row r="220" spans="1:89" ht="14" thickTop="1" x14ac:dyDescent="0.15">
      <c r="A220" s="187"/>
    </row>
    <row r="222" spans="1:89" x14ac:dyDescent="0.15">
      <c r="A222" s="301">
        <f>+A191+1</f>
        <v>44112</v>
      </c>
      <c r="B222" s="301"/>
      <c r="C222" s="301"/>
      <c r="D222" s="301"/>
      <c r="BI222" s="300">
        <f>+BI191+1</f>
        <v>44112</v>
      </c>
      <c r="BJ222" s="300"/>
      <c r="BK222" s="300"/>
      <c r="BL222" s="300"/>
    </row>
    <row r="223" spans="1:89" ht="14" thickBot="1" x14ac:dyDescent="0.2">
      <c r="AE223" s="272" t="s">
        <v>84</v>
      </c>
    </row>
    <row r="224" spans="1:89" ht="15" thickTop="1" thickBot="1" x14ac:dyDescent="0.2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 x14ac:dyDescent="0.2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 x14ac:dyDescent="0.15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444</v>
      </c>
      <c r="AG226" s="186">
        <f t="shared" ref="AG226:AV227" si="2962">SUMIF($A$9:$A$32,$AE226,C$226:C$249)</f>
        <v>383</v>
      </c>
      <c r="AH226" s="127">
        <f t="shared" si="2962"/>
        <v>213</v>
      </c>
      <c r="AI226" s="180">
        <f t="shared" si="2962"/>
        <v>262</v>
      </c>
      <c r="AJ226" s="126">
        <f t="shared" si="2962"/>
        <v>305</v>
      </c>
      <c r="AK226" s="128">
        <f t="shared" si="2962"/>
        <v>287</v>
      </c>
      <c r="AL226" s="127">
        <f t="shared" si="2962"/>
        <v>649</v>
      </c>
      <c r="AM226" s="180">
        <f t="shared" si="2962"/>
        <v>493</v>
      </c>
      <c r="AN226" s="126">
        <f t="shared" si="2962"/>
        <v>88</v>
      </c>
      <c r="AO226" s="128">
        <f t="shared" si="2962"/>
        <v>165</v>
      </c>
      <c r="AP226" s="127">
        <f t="shared" si="2962"/>
        <v>226</v>
      </c>
      <c r="AQ226" s="126">
        <f t="shared" si="2962"/>
        <v>403</v>
      </c>
      <c r="AR226" s="179">
        <f t="shared" si="2962"/>
        <v>621</v>
      </c>
      <c r="AS226" s="181">
        <f t="shared" si="2962"/>
        <v>816</v>
      </c>
      <c r="AT226" s="126">
        <f t="shared" si="2962"/>
        <v>454</v>
      </c>
      <c r="AU226" s="128">
        <f t="shared" si="2962"/>
        <v>346</v>
      </c>
      <c r="AV226" s="127">
        <f t="shared" si="2962"/>
        <v>556</v>
      </c>
      <c r="AW226" s="180">
        <f t="shared" ref="AW226:BE227" si="2963">SUMIF($A$9:$A$32,$AE226,S$226:S$249)</f>
        <v>329</v>
      </c>
      <c r="AX226" s="126">
        <f t="shared" si="2963"/>
        <v>92</v>
      </c>
      <c r="AY226" s="128">
        <f t="shared" si="2963"/>
        <v>172</v>
      </c>
      <c r="AZ226" s="127">
        <f t="shared" si="2963"/>
        <v>273</v>
      </c>
      <c r="BA226" s="180">
        <f t="shared" si="2963"/>
        <v>394</v>
      </c>
      <c r="BB226" s="126">
        <f t="shared" si="2963"/>
        <v>325</v>
      </c>
      <c r="BC226" s="128">
        <f t="shared" si="2963"/>
        <v>315</v>
      </c>
      <c r="BD226" s="184">
        <f t="shared" si="2963"/>
        <v>527</v>
      </c>
      <c r="BE226" s="185">
        <f t="shared" si="2963"/>
        <v>595</v>
      </c>
      <c r="BF226" s="170">
        <f>AF226+AH226+AJ226+AL226+AN226+AP226+AR226+AT226+AV226+AX226+AZ226+BB226+BD226</f>
        <v>4773</v>
      </c>
      <c r="BG226" s="171">
        <f>AG226+AI226+AK226+AM226+AO226+AQ226+AS226+AU226+AW226+AY226+BA226+BC226+BE226</f>
        <v>4960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15">
      <c r="A227" s="137" t="s">
        <v>17</v>
      </c>
      <c r="B227" s="189">
        <v>126</v>
      </c>
      <c r="C227" s="190">
        <v>0</v>
      </c>
      <c r="D227" s="191">
        <v>100</v>
      </c>
      <c r="E227" s="192">
        <v>2</v>
      </c>
      <c r="F227" s="189">
        <v>210</v>
      </c>
      <c r="G227" s="193">
        <v>4</v>
      </c>
      <c r="H227" s="191">
        <v>157</v>
      </c>
      <c r="I227" s="192">
        <v>23</v>
      </c>
      <c r="J227" s="189">
        <v>9</v>
      </c>
      <c r="K227" s="193">
        <v>12</v>
      </c>
      <c r="L227" s="191">
        <v>12</v>
      </c>
      <c r="M227" s="189">
        <v>11</v>
      </c>
      <c r="N227" s="194">
        <v>34</v>
      </c>
      <c r="O227" s="195">
        <v>32</v>
      </c>
      <c r="P227" s="189">
        <v>22</v>
      </c>
      <c r="Q227" s="193">
        <v>0</v>
      </c>
      <c r="R227" s="191">
        <v>9</v>
      </c>
      <c r="S227" s="192">
        <v>0</v>
      </c>
      <c r="T227" s="189">
        <v>1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680</v>
      </c>
      <c r="AC227" s="173">
        <f t="shared" ref="AC227:AC246" si="2992">SUM(C227,E227,G227,I227,K227,M227,O227,Q227,S227,U227,W227,Y227,AA227)</f>
        <v>84</v>
      </c>
      <c r="AE227" s="277" t="str">
        <f>$AE$10</f>
        <v>08:00 - 08:59</v>
      </c>
      <c r="AF227" s="126">
        <f>SUMIF($A$9:$A$32,$AE227,B$226:B$249)</f>
        <v>596</v>
      </c>
      <c r="AG227" s="190">
        <f t="shared" si="2962"/>
        <v>371</v>
      </c>
      <c r="AH227" s="191">
        <f t="shared" si="2962"/>
        <v>282</v>
      </c>
      <c r="AI227" s="192">
        <f t="shared" si="2962"/>
        <v>252</v>
      </c>
      <c r="AJ227" s="278">
        <f t="shared" si="2962"/>
        <v>455</v>
      </c>
      <c r="AK227" s="193">
        <f t="shared" si="2962"/>
        <v>296</v>
      </c>
      <c r="AL227" s="191">
        <f t="shared" si="2962"/>
        <v>645</v>
      </c>
      <c r="AM227" s="192">
        <f t="shared" si="2962"/>
        <v>541</v>
      </c>
      <c r="AN227" s="278">
        <f t="shared" si="2962"/>
        <v>94</v>
      </c>
      <c r="AO227" s="193">
        <f t="shared" si="2962"/>
        <v>205</v>
      </c>
      <c r="AP227" s="191">
        <f t="shared" si="2962"/>
        <v>202</v>
      </c>
      <c r="AQ227" s="278">
        <f t="shared" si="2962"/>
        <v>429</v>
      </c>
      <c r="AR227" s="194">
        <f t="shared" si="2962"/>
        <v>624</v>
      </c>
      <c r="AS227" s="195">
        <f t="shared" si="2962"/>
        <v>702</v>
      </c>
      <c r="AT227" s="278">
        <f t="shared" si="2962"/>
        <v>404</v>
      </c>
      <c r="AU227" s="193">
        <f t="shared" si="2962"/>
        <v>282</v>
      </c>
      <c r="AV227" s="191">
        <f t="shared" si="2962"/>
        <v>457</v>
      </c>
      <c r="AW227" s="192">
        <f t="shared" si="2963"/>
        <v>241</v>
      </c>
      <c r="AX227" s="278">
        <f t="shared" si="2963"/>
        <v>73</v>
      </c>
      <c r="AY227" s="193">
        <f t="shared" si="2963"/>
        <v>136</v>
      </c>
      <c r="AZ227" s="191">
        <f t="shared" si="2963"/>
        <v>264</v>
      </c>
      <c r="BA227" s="192">
        <f t="shared" si="2963"/>
        <v>457</v>
      </c>
      <c r="BB227" s="278">
        <f t="shared" si="2963"/>
        <v>295</v>
      </c>
      <c r="BC227" s="193">
        <f t="shared" si="2963"/>
        <v>261</v>
      </c>
      <c r="BD227" s="191">
        <f t="shared" si="2963"/>
        <v>501</v>
      </c>
      <c r="BE227" s="278">
        <f t="shared" si="2963"/>
        <v>526</v>
      </c>
      <c r="BF227" s="172">
        <f>SUM(AF227,AH227,AJ227,AL227,AN227,AP227,AR227,AT227,AV227,AX227,AZ227,BB227,BD227)</f>
        <v>4892</v>
      </c>
      <c r="BG227" s="173">
        <f>SUM(AG227,AI227,AK227,AM227,AO227,AQ227,AS227,AU227,AW227,AY227,BA227,BC227,BE227)</f>
        <v>4699</v>
      </c>
      <c r="BI227" s="137" t="s">
        <v>17</v>
      </c>
      <c r="BJ227" s="129">
        <f>B227/B250</f>
        <v>1.7974322396576318E-2</v>
      </c>
      <c r="BK227" s="130">
        <f t="shared" ref="BK227" si="2993">C227/C250</f>
        <v>0</v>
      </c>
      <c r="BL227" s="131">
        <f t="shared" ref="BL227" si="2994">D227/D250</f>
        <v>2.9524653085326247E-2</v>
      </c>
      <c r="BM227" s="132">
        <f t="shared" ref="BM227" si="2995">E227/E250</f>
        <v>5.274261603375527E-4</v>
      </c>
      <c r="BN227" s="129">
        <f t="shared" ref="BN227" si="2996">F227/F250</f>
        <v>3.5246727089627394E-2</v>
      </c>
      <c r="BO227" s="130">
        <f t="shared" ref="BO227" si="2997">G227/G250</f>
        <v>6.9577317794399028E-4</v>
      </c>
      <c r="BP227" s="131">
        <f t="shared" ref="BP227" si="2998">H227/H250</f>
        <v>1.6847301212576455E-2</v>
      </c>
      <c r="BQ227" s="132">
        <f t="shared" ref="BQ227" si="2999">I227/I250</f>
        <v>2.5842696629213482E-3</v>
      </c>
      <c r="BR227" s="129">
        <f t="shared" ref="BR227" si="3000">J227/J250</f>
        <v>4.6632124352331602E-3</v>
      </c>
      <c r="BS227" s="130">
        <f t="shared" ref="BS227" si="3001">K227/K250</f>
        <v>7.5140889167188479E-3</v>
      </c>
      <c r="BT227" s="131">
        <f t="shared" ref="BT227" si="3002">L227/L250</f>
        <v>2.8929604628736743E-3</v>
      </c>
      <c r="BU227" s="129">
        <f t="shared" ref="BU227" si="3003">M227/M250</f>
        <v>2.8004073319755599E-3</v>
      </c>
      <c r="BV227" s="133">
        <f t="shared" ref="BV227" si="3004">N227/N250</f>
        <v>4.1217117226330464E-3</v>
      </c>
      <c r="BW227" s="134">
        <f t="shared" ref="BW227" si="3005">O227/O250</f>
        <v>3.7505860290670419E-3</v>
      </c>
      <c r="BX227" s="129">
        <f t="shared" ref="BX227" si="3006">P227/P250</f>
        <v>4.4679122664500409E-3</v>
      </c>
      <c r="BY227" s="130">
        <f t="shared" ref="BY227" si="3007">Q227/Q250</f>
        <v>0</v>
      </c>
      <c r="BZ227" s="131">
        <f t="shared" ref="BZ227" si="3008">R227/R250</f>
        <v>1.6037063435495368E-3</v>
      </c>
      <c r="CA227" s="132">
        <f t="shared" ref="CA227" si="3009">S227/S250</f>
        <v>0</v>
      </c>
      <c r="CB227" s="129">
        <f t="shared" ref="CB227" si="3010">T227/T250</f>
        <v>6.6711140760506999E-4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9.905172539365778E-3</v>
      </c>
      <c r="CK227" s="136">
        <f t="shared" ref="CK227" si="3019">AC227/AC250</f>
        <v>1.2274600344857819E-3</v>
      </c>
    </row>
    <row r="228" spans="1:89" ht="14" thickBot="1" x14ac:dyDescent="0.2">
      <c r="A228" s="146" t="s">
        <v>18</v>
      </c>
      <c r="B228" s="196">
        <v>493</v>
      </c>
      <c r="C228" s="197">
        <v>0</v>
      </c>
      <c r="D228" s="198">
        <v>248</v>
      </c>
      <c r="E228" s="199">
        <v>5</v>
      </c>
      <c r="F228" s="196">
        <v>448</v>
      </c>
      <c r="G228" s="200">
        <v>7</v>
      </c>
      <c r="H228" s="198">
        <v>382</v>
      </c>
      <c r="I228" s="199">
        <v>125</v>
      </c>
      <c r="J228" s="196">
        <v>41</v>
      </c>
      <c r="K228" s="200">
        <v>44</v>
      </c>
      <c r="L228" s="198">
        <v>73</v>
      </c>
      <c r="M228" s="196">
        <v>187</v>
      </c>
      <c r="N228" s="201">
        <v>315</v>
      </c>
      <c r="O228" s="202">
        <v>338</v>
      </c>
      <c r="P228" s="196">
        <v>177</v>
      </c>
      <c r="Q228" s="200">
        <v>274</v>
      </c>
      <c r="R228" s="198">
        <v>191</v>
      </c>
      <c r="S228" s="199">
        <v>182</v>
      </c>
      <c r="T228" s="196">
        <v>21</v>
      </c>
      <c r="U228" s="200">
        <v>72</v>
      </c>
      <c r="V228" s="198">
        <v>106</v>
      </c>
      <c r="W228" s="199">
        <v>190</v>
      </c>
      <c r="X228" s="196">
        <v>174</v>
      </c>
      <c r="Y228" s="200">
        <v>153</v>
      </c>
      <c r="Z228" s="198">
        <v>359</v>
      </c>
      <c r="AA228" s="196">
        <v>227</v>
      </c>
      <c r="AB228" s="172">
        <f t="shared" si="2991"/>
        <v>3028</v>
      </c>
      <c r="AC228" s="173">
        <f t="shared" si="2992"/>
        <v>1804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7.032810271041369E-2</v>
      </c>
      <c r="BK228" s="130">
        <f t="shared" ref="BK228" si="3020">C228/C250</f>
        <v>0</v>
      </c>
      <c r="BL228" s="131">
        <f t="shared" ref="BL228" si="3021">D228/D250</f>
        <v>7.3221139651609091E-2</v>
      </c>
      <c r="BM228" s="132">
        <f t="shared" ref="BM228" si="3022">E228/E250</f>
        <v>1.3185654008438818E-3</v>
      </c>
      <c r="BN228" s="129">
        <f t="shared" ref="BN228" si="3023">F228/F250</f>
        <v>7.5193017791205102E-2</v>
      </c>
      <c r="BO228" s="130">
        <f t="shared" ref="BO228" si="3024">G228/G250</f>
        <v>1.2176030614019829E-3</v>
      </c>
      <c r="BP228" s="131">
        <f t="shared" ref="BP228" si="3025">H228/H250</f>
        <v>4.0991522695568196E-2</v>
      </c>
      <c r="BQ228" s="132">
        <f t="shared" ref="BQ228" si="3026">I228/I250</f>
        <v>1.4044943820224719E-2</v>
      </c>
      <c r="BR228" s="129">
        <f t="shared" ref="BR228" si="3027">J228/J250</f>
        <v>2.1243523316062177E-2</v>
      </c>
      <c r="BS228" s="130">
        <f t="shared" ref="BS228" si="3028">K228/K250</f>
        <v>2.7551659361302442E-2</v>
      </c>
      <c r="BT228" s="131">
        <f t="shared" ref="BT228" si="3029">L228/L250</f>
        <v>1.759884281581485E-2</v>
      </c>
      <c r="BU228" s="129">
        <f t="shared" ref="BU228" si="3030">M228/M250</f>
        <v>4.7606924643584521E-2</v>
      </c>
      <c r="BV228" s="133">
        <f t="shared" ref="BV228" si="3031">N228/N250</f>
        <v>3.8186446842041456E-2</v>
      </c>
      <c r="BW228" s="134">
        <f t="shared" ref="BW228" si="3032">O228/O250</f>
        <v>3.9615564932020626E-2</v>
      </c>
      <c r="BX228" s="129">
        <f t="shared" ref="BX228" si="3033">P228/P250</f>
        <v>3.59463850528026E-2</v>
      </c>
      <c r="BY228" s="130">
        <f t="shared" ref="BY228" si="3034">Q228/Q250</f>
        <v>5.9707997385051212E-2</v>
      </c>
      <c r="BZ228" s="131">
        <f t="shared" ref="BZ228" si="3035">R228/R250</f>
        <v>3.4034212401995723E-2</v>
      </c>
      <c r="CA228" s="132">
        <f t="shared" ref="CA228" si="3036">S228/S250</f>
        <v>3.3114992721979625E-2</v>
      </c>
      <c r="CB228" s="129">
        <f t="shared" ref="CB228" si="3037">T228/T250</f>
        <v>1.4009339559706471E-2</v>
      </c>
      <c r="CC228" s="130">
        <f t="shared" ref="CC228" si="3038">U228/U250</f>
        <v>5.9504132231404959E-2</v>
      </c>
      <c r="CD228" s="131">
        <f t="shared" ref="CD228" si="3039">V228/V250</f>
        <v>2.0213577421815409E-2</v>
      </c>
      <c r="CE228" s="132">
        <f t="shared" ref="CE228" si="3040">W228/W250</f>
        <v>3.6850271528316526E-2</v>
      </c>
      <c r="CF228" s="129">
        <f t="shared" ref="CF228" si="3041">X228/X250</f>
        <v>4.211035818005808E-2</v>
      </c>
      <c r="CG228" s="130">
        <f t="shared" ref="CG228" si="3042">Y228/Y250</f>
        <v>5.0595238095238096E-2</v>
      </c>
      <c r="CH228" s="131">
        <f t="shared" ref="CH228" si="3043">Z228/Z250</f>
        <v>4.9592485149882577E-2</v>
      </c>
      <c r="CI228" s="129">
        <f t="shared" ref="CI228" si="3044">AA228/AA250</f>
        <v>2.4291064740502941E-2</v>
      </c>
      <c r="CJ228" s="135">
        <f t="shared" ref="CJ228" si="3045">AB228/AB250</f>
        <v>4.410715066058761E-2</v>
      </c>
      <c r="CK228" s="136">
        <f t="shared" ref="CK228" si="3046">AC228/AC250</f>
        <v>2.6361165502527983E-2</v>
      </c>
    </row>
    <row r="229" spans="1:89" ht="15" thickTop="1" thickBot="1" x14ac:dyDescent="0.2">
      <c r="A229" s="137" t="s">
        <v>19</v>
      </c>
      <c r="B229" s="189">
        <v>623</v>
      </c>
      <c r="C229" s="190">
        <v>207</v>
      </c>
      <c r="D229" s="191">
        <v>225</v>
      </c>
      <c r="E229" s="192">
        <v>218</v>
      </c>
      <c r="F229" s="189">
        <v>397</v>
      </c>
      <c r="G229" s="193">
        <v>261</v>
      </c>
      <c r="H229" s="191">
        <v>538</v>
      </c>
      <c r="I229" s="192">
        <v>447</v>
      </c>
      <c r="J229" s="189">
        <v>86</v>
      </c>
      <c r="K229" s="193">
        <v>152</v>
      </c>
      <c r="L229" s="191">
        <v>241</v>
      </c>
      <c r="M229" s="189">
        <v>296</v>
      </c>
      <c r="N229" s="194">
        <v>594</v>
      </c>
      <c r="O229" s="195">
        <v>640</v>
      </c>
      <c r="P229" s="189">
        <v>409</v>
      </c>
      <c r="Q229" s="193">
        <v>343</v>
      </c>
      <c r="R229" s="191">
        <v>407</v>
      </c>
      <c r="S229" s="192">
        <v>227</v>
      </c>
      <c r="T229" s="189">
        <v>86</v>
      </c>
      <c r="U229" s="193">
        <v>173</v>
      </c>
      <c r="V229" s="191">
        <v>273</v>
      </c>
      <c r="W229" s="192">
        <v>424</v>
      </c>
      <c r="X229" s="189">
        <v>284</v>
      </c>
      <c r="Y229" s="193">
        <v>267</v>
      </c>
      <c r="Z229" s="191">
        <v>542</v>
      </c>
      <c r="AA229" s="189">
        <v>411</v>
      </c>
      <c r="AB229" s="172">
        <f t="shared" si="2991"/>
        <v>4705</v>
      </c>
      <c r="AC229" s="173">
        <f t="shared" si="2992"/>
        <v>4066</v>
      </c>
      <c r="AE229" s="269" t="s">
        <v>13</v>
      </c>
      <c r="AF229" s="20">
        <f t="shared" ref="AF229:BG229" si="3047">SUM(AF226:AF228)</f>
        <v>1040</v>
      </c>
      <c r="AG229" s="21">
        <f t="shared" si="3047"/>
        <v>754</v>
      </c>
      <c r="AH229" s="20">
        <f t="shared" si="3047"/>
        <v>495</v>
      </c>
      <c r="AI229" s="21">
        <f t="shared" si="3047"/>
        <v>514</v>
      </c>
      <c r="AJ229" s="20">
        <f t="shared" si="3047"/>
        <v>760</v>
      </c>
      <c r="AK229" s="21">
        <f t="shared" si="3047"/>
        <v>583</v>
      </c>
      <c r="AL229" s="20">
        <f t="shared" si="3047"/>
        <v>1294</v>
      </c>
      <c r="AM229" s="21">
        <f t="shared" si="3047"/>
        <v>1034</v>
      </c>
      <c r="AN229" s="20">
        <f t="shared" si="3047"/>
        <v>182</v>
      </c>
      <c r="AO229" s="21">
        <f t="shared" si="3047"/>
        <v>370</v>
      </c>
      <c r="AP229" s="20">
        <f t="shared" si="3047"/>
        <v>428</v>
      </c>
      <c r="AQ229" s="21">
        <f t="shared" si="3047"/>
        <v>832</v>
      </c>
      <c r="AR229" s="20">
        <f t="shared" si="3047"/>
        <v>1245</v>
      </c>
      <c r="AS229" s="21">
        <f t="shared" si="3047"/>
        <v>1518</v>
      </c>
      <c r="AT229" s="20">
        <f t="shared" si="3047"/>
        <v>858</v>
      </c>
      <c r="AU229" s="21">
        <f t="shared" si="3047"/>
        <v>628</v>
      </c>
      <c r="AV229" s="20">
        <f t="shared" si="3047"/>
        <v>1013</v>
      </c>
      <c r="AW229" s="21">
        <f t="shared" si="3047"/>
        <v>570</v>
      </c>
      <c r="AX229" s="20">
        <f t="shared" si="3047"/>
        <v>165</v>
      </c>
      <c r="AY229" s="21">
        <f t="shared" si="3047"/>
        <v>308</v>
      </c>
      <c r="AZ229" s="20">
        <f t="shared" si="3047"/>
        <v>537</v>
      </c>
      <c r="BA229" s="21">
        <f t="shared" si="3047"/>
        <v>851</v>
      </c>
      <c r="BB229" s="20">
        <f t="shared" si="3047"/>
        <v>620</v>
      </c>
      <c r="BC229" s="21">
        <f t="shared" si="3047"/>
        <v>576</v>
      </c>
      <c r="BD229" s="20">
        <f t="shared" si="3047"/>
        <v>1028</v>
      </c>
      <c r="BE229" s="21">
        <f t="shared" si="3047"/>
        <v>1121</v>
      </c>
      <c r="BF229" s="174">
        <f t="shared" si="3047"/>
        <v>9665</v>
      </c>
      <c r="BG229" s="175">
        <f t="shared" si="3047"/>
        <v>9659</v>
      </c>
      <c r="BI229" s="137" t="s">
        <v>19</v>
      </c>
      <c r="BJ229" s="129">
        <f>B229/B250</f>
        <v>8.8873038516405142E-2</v>
      </c>
      <c r="BK229" s="130">
        <f t="shared" ref="BK229" si="3048">C229/C250</f>
        <v>2.90893760539629E-2</v>
      </c>
      <c r="BL229" s="131">
        <f t="shared" ref="BL229" si="3049">D229/D250</f>
        <v>6.6430469441984052E-2</v>
      </c>
      <c r="BM229" s="132">
        <f t="shared" ref="BM229" si="3050">E229/E250</f>
        <v>5.7489451476793248E-2</v>
      </c>
      <c r="BN229" s="129">
        <f t="shared" ref="BN229" si="3051">F229/F250</f>
        <v>6.6633098355152742E-2</v>
      </c>
      <c r="BO229" s="130">
        <f t="shared" ref="BO229" si="3052">G229/G250</f>
        <v>4.5399199860845361E-2</v>
      </c>
      <c r="BP229" s="131">
        <f t="shared" ref="BP229" si="3053">H229/H250</f>
        <v>5.7731516257109129E-2</v>
      </c>
      <c r="BQ229" s="132">
        <f t="shared" ref="BQ229" si="3054">I229/I250</f>
        <v>5.0224719101123597E-2</v>
      </c>
      <c r="BR229" s="129">
        <f t="shared" ref="BR229" si="3055">J229/J250</f>
        <v>4.4559585492227979E-2</v>
      </c>
      <c r="BS229" s="130">
        <f t="shared" ref="BS229" si="3056">K229/K250</f>
        <v>9.517845961177207E-2</v>
      </c>
      <c r="BT229" s="131">
        <f t="shared" ref="BT229" si="3057">L229/L250</f>
        <v>5.8100289296046284E-2</v>
      </c>
      <c r="BU229" s="129">
        <f t="shared" ref="BU229" si="3058">M229/M250</f>
        <v>7.5356415478615074E-2</v>
      </c>
      <c r="BV229" s="133">
        <f t="shared" ref="BV229" si="3059">N229/N250</f>
        <v>7.2008728330706748E-2</v>
      </c>
      <c r="BW229" s="134">
        <f t="shared" ref="BW229" si="3060">O229/O250</f>
        <v>7.5011720581340841E-2</v>
      </c>
      <c r="BX229" s="129">
        <f t="shared" ref="BX229" si="3061">P229/P250</f>
        <v>8.3062550771730304E-2</v>
      </c>
      <c r="BY229" s="130">
        <f t="shared" ref="BY229" si="3062">Q229/Q250</f>
        <v>7.4743952930921773E-2</v>
      </c>
      <c r="BZ229" s="131">
        <f t="shared" ref="BZ229" si="3063">R229/R250</f>
        <v>7.2523164647184599E-2</v>
      </c>
      <c r="CA229" s="132">
        <f t="shared" ref="CA229" si="3064">S229/S250</f>
        <v>4.1302765647743815E-2</v>
      </c>
      <c r="CB229" s="129">
        <f t="shared" ref="CB229" si="3065">T229/T250</f>
        <v>5.7371581054036024E-2</v>
      </c>
      <c r="CC229" s="130">
        <f t="shared" ref="CC229" si="3066">U229/U250</f>
        <v>0.14297520661157026</v>
      </c>
      <c r="CD229" s="131">
        <f t="shared" ref="CD229" si="3067">V229/V250</f>
        <v>5.205949656750572E-2</v>
      </c>
      <c r="CE229" s="132">
        <f t="shared" ref="CE229" si="3068">W229/W250</f>
        <v>8.2234290147401093E-2</v>
      </c>
      <c r="CF229" s="129">
        <f t="shared" ref="CF229" si="3069">X229/X250</f>
        <v>6.8731848983543078E-2</v>
      </c>
      <c r="CG229" s="130">
        <f t="shared" ref="CG229" si="3070">Y229/Y250</f>
        <v>8.8293650793650799E-2</v>
      </c>
      <c r="CH229" s="131">
        <f t="shared" ref="CH229" si="3071">Z229/Z250</f>
        <v>7.4872219919878441E-2</v>
      </c>
      <c r="CI229" s="129">
        <f t="shared" ref="CI229" si="3072">AA229/AA250</f>
        <v>4.3980738362760834E-2</v>
      </c>
      <c r="CJ229" s="135">
        <f t="shared" ref="CJ229" si="3073">AB229/AB250</f>
        <v>6.8535054114288216E-2</v>
      </c>
      <c r="CK229" s="136">
        <f t="shared" ref="CK229" si="3074">AC229/AC250</f>
        <v>5.9414910716895114E-2</v>
      </c>
    </row>
    <row r="230" spans="1:89" ht="14" thickTop="1" x14ac:dyDescent="0.15">
      <c r="A230" s="146" t="s">
        <v>20</v>
      </c>
      <c r="B230" s="196">
        <v>444</v>
      </c>
      <c r="C230" s="197">
        <v>383</v>
      </c>
      <c r="D230" s="198">
        <v>213</v>
      </c>
      <c r="E230" s="199">
        <v>262</v>
      </c>
      <c r="F230" s="196">
        <v>305</v>
      </c>
      <c r="G230" s="200">
        <v>287</v>
      </c>
      <c r="H230" s="198">
        <v>649</v>
      </c>
      <c r="I230" s="199">
        <v>493</v>
      </c>
      <c r="J230" s="196">
        <v>88</v>
      </c>
      <c r="K230" s="200">
        <v>165</v>
      </c>
      <c r="L230" s="198">
        <v>226</v>
      </c>
      <c r="M230" s="196">
        <v>403</v>
      </c>
      <c r="N230" s="201">
        <v>621</v>
      </c>
      <c r="O230" s="202">
        <v>816</v>
      </c>
      <c r="P230" s="196">
        <v>454</v>
      </c>
      <c r="Q230" s="200">
        <v>346</v>
      </c>
      <c r="R230" s="198">
        <v>556</v>
      </c>
      <c r="S230" s="199">
        <v>329</v>
      </c>
      <c r="T230" s="196">
        <v>92</v>
      </c>
      <c r="U230" s="200">
        <v>172</v>
      </c>
      <c r="V230" s="198">
        <v>273</v>
      </c>
      <c r="W230" s="199">
        <v>394</v>
      </c>
      <c r="X230" s="196">
        <v>325</v>
      </c>
      <c r="Y230" s="200">
        <v>315</v>
      </c>
      <c r="Z230" s="198">
        <v>527</v>
      </c>
      <c r="AA230" s="196">
        <v>595</v>
      </c>
      <c r="AB230" s="172">
        <f t="shared" si="2991"/>
        <v>4773</v>
      </c>
      <c r="AC230" s="173">
        <f t="shared" si="2992"/>
        <v>4960</v>
      </c>
      <c r="BI230" s="146" t="s">
        <v>20</v>
      </c>
      <c r="BJ230" s="129">
        <f>B230/B250</f>
        <v>6.3338088445078461E-2</v>
      </c>
      <c r="BK230" s="130">
        <f t="shared" ref="BK230" si="3075">C230/C250</f>
        <v>5.3822372119168072E-2</v>
      </c>
      <c r="BL230" s="131">
        <f t="shared" ref="BL230" si="3076">D230/D250</f>
        <v>6.2887511071744909E-2</v>
      </c>
      <c r="BM230" s="132">
        <f t="shared" ref="BM230" si="3077">E230/E250</f>
        <v>6.9092827004219412E-2</v>
      </c>
      <c r="BN230" s="129">
        <f t="shared" ref="BN230" si="3078">F230/F250</f>
        <v>5.1191675058744543E-2</v>
      </c>
      <c r="BO230" s="130">
        <f t="shared" ref="BO230" si="3079">G230/G250</f>
        <v>4.9921725517481301E-2</v>
      </c>
      <c r="BP230" s="131">
        <f t="shared" ref="BP230" si="3080">H230/H250</f>
        <v>6.9642665522051728E-2</v>
      </c>
      <c r="BQ230" s="132">
        <f t="shared" ref="BQ230" si="3081">I230/I250</f>
        <v>5.5393258426966289E-2</v>
      </c>
      <c r="BR230" s="129">
        <f t="shared" ref="BR230" si="3082">J230/J250</f>
        <v>4.5595854922279792E-2</v>
      </c>
      <c r="BS230" s="130">
        <f t="shared" ref="BS230" si="3083">K230/K250</f>
        <v>0.10331872260488416</v>
      </c>
      <c r="BT230" s="131">
        <f t="shared" ref="BT230" si="3084">L230/L250</f>
        <v>5.4484088717454193E-2</v>
      </c>
      <c r="BU230" s="129">
        <f t="shared" ref="BU230" si="3085">M230/M250</f>
        <v>0.10259674134419552</v>
      </c>
      <c r="BV230" s="133">
        <f t="shared" ref="BV230" si="3086">N230/N250</f>
        <v>7.5281852345738878E-2</v>
      </c>
      <c r="BW230" s="134">
        <f t="shared" ref="BW230" si="3087">O230/O250</f>
        <v>9.5639943741209557E-2</v>
      </c>
      <c r="BX230" s="129">
        <f t="shared" ref="BX230" si="3088">P230/P250</f>
        <v>9.2201462225832656E-2</v>
      </c>
      <c r="BY230" s="130">
        <f t="shared" ref="BY230" si="3089">Q230/Q250</f>
        <v>7.5397690128568312E-2</v>
      </c>
      <c r="BZ230" s="131">
        <f t="shared" ref="BZ230" si="3090">R230/R250</f>
        <v>9.9073414112615818E-2</v>
      </c>
      <c r="CA230" s="132">
        <f t="shared" ref="CA230" si="3091">S230/S250</f>
        <v>5.9861717612809319E-2</v>
      </c>
      <c r="CB230" s="129">
        <f t="shared" ref="CB230" si="3092">T230/T250</f>
        <v>6.1374249499666446E-2</v>
      </c>
      <c r="CC230" s="130">
        <f t="shared" ref="CC230" si="3093">U230/U250</f>
        <v>0.14214876033057852</v>
      </c>
      <c r="CD230" s="131">
        <f t="shared" ref="CD230" si="3094">V230/V250</f>
        <v>5.205949656750572E-2</v>
      </c>
      <c r="CE230" s="132">
        <f t="shared" ref="CE230" si="3095">W230/W250</f>
        <v>7.6415826221877425E-2</v>
      </c>
      <c r="CF230" s="129">
        <f t="shared" ref="CF230" si="3096">X230/X250</f>
        <v>7.8654404646660209E-2</v>
      </c>
      <c r="CG230" s="130">
        <f t="shared" ref="CG230" si="3097">Y230/Y250</f>
        <v>0.10416666666666667</v>
      </c>
      <c r="CH230" s="131">
        <f t="shared" ref="CH230" si="3098">Z230/Z250</f>
        <v>7.2800110512501723E-2</v>
      </c>
      <c r="CI230" s="129">
        <f t="shared" ref="CI230" si="3099">AA230/AA250</f>
        <v>6.3670411985018729E-2</v>
      </c>
      <c r="CJ230" s="135">
        <f t="shared" ref="CJ230" si="3100">AB230/AB250</f>
        <v>6.9525571368224792E-2</v>
      </c>
      <c r="CK230" s="136">
        <f t="shared" ref="CK230" si="3101">AC230/AC250</f>
        <v>7.2478592512493792E-2</v>
      </c>
    </row>
    <row r="231" spans="1:89" ht="14" thickBot="1" x14ac:dyDescent="0.2">
      <c r="A231" s="137" t="s">
        <v>21</v>
      </c>
      <c r="B231" s="189">
        <v>596</v>
      </c>
      <c r="C231" s="190">
        <v>371</v>
      </c>
      <c r="D231" s="191">
        <v>282</v>
      </c>
      <c r="E231" s="192">
        <v>252</v>
      </c>
      <c r="F231" s="189">
        <v>455</v>
      </c>
      <c r="G231" s="193">
        <v>296</v>
      </c>
      <c r="H231" s="191">
        <v>645</v>
      </c>
      <c r="I231" s="192">
        <v>541</v>
      </c>
      <c r="J231" s="189">
        <v>94</v>
      </c>
      <c r="K231" s="193">
        <v>205</v>
      </c>
      <c r="L231" s="191">
        <v>202</v>
      </c>
      <c r="M231" s="189">
        <v>429</v>
      </c>
      <c r="N231" s="194">
        <v>624</v>
      </c>
      <c r="O231" s="195">
        <v>702</v>
      </c>
      <c r="P231" s="189">
        <v>404</v>
      </c>
      <c r="Q231" s="193">
        <v>282</v>
      </c>
      <c r="R231" s="191">
        <v>457</v>
      </c>
      <c r="S231" s="192">
        <v>241</v>
      </c>
      <c r="T231" s="189">
        <v>73</v>
      </c>
      <c r="U231" s="193">
        <v>136</v>
      </c>
      <c r="V231" s="191">
        <v>264</v>
      </c>
      <c r="W231" s="192">
        <v>457</v>
      </c>
      <c r="X231" s="189">
        <v>295</v>
      </c>
      <c r="Y231" s="193">
        <v>261</v>
      </c>
      <c r="Z231" s="191">
        <v>501</v>
      </c>
      <c r="AA231" s="189">
        <v>526</v>
      </c>
      <c r="AB231" s="172">
        <f t="shared" si="2991"/>
        <v>4892</v>
      </c>
      <c r="AC231" s="173">
        <f t="shared" si="2992"/>
        <v>4699</v>
      </c>
      <c r="AE231" s="272" t="s">
        <v>85</v>
      </c>
      <c r="BI231" s="137" t="s">
        <v>21</v>
      </c>
      <c r="BJ231" s="129">
        <f>B231/B250</f>
        <v>8.5021398002853063E-2</v>
      </c>
      <c r="BK231" s="130">
        <f t="shared" ref="BK231" si="3102">C231/C250</f>
        <v>5.213603147835863E-2</v>
      </c>
      <c r="BL231" s="131">
        <f t="shared" ref="BL231" si="3103">D231/D250</f>
        <v>8.3259521700620023E-2</v>
      </c>
      <c r="BM231" s="132">
        <f t="shared" ref="BM231" si="3104">E231/E250</f>
        <v>6.6455696202531639E-2</v>
      </c>
      <c r="BN231" s="129">
        <f t="shared" ref="BN231" si="3105">F231/F250</f>
        <v>7.6367908694192688E-2</v>
      </c>
      <c r="BO231" s="130">
        <f t="shared" ref="BO231" si="3106">G231/G250</f>
        <v>5.1487215167855281E-2</v>
      </c>
      <c r="BP231" s="131">
        <f t="shared" ref="BP231" si="3107">H231/H250</f>
        <v>6.9213434917909641E-2</v>
      </c>
      <c r="BQ231" s="132">
        <f t="shared" ref="BQ231" si="3108">I231/I250</f>
        <v>6.0786516853932583E-2</v>
      </c>
      <c r="BR231" s="129">
        <f t="shared" ref="BR231" si="3109">J231/J250</f>
        <v>4.8704663212435231E-2</v>
      </c>
      <c r="BS231" s="130">
        <f t="shared" ref="BS231" si="3110">K231/K250</f>
        <v>0.12836568566061365</v>
      </c>
      <c r="BT231" s="131">
        <f t="shared" ref="BT231" si="3111">L231/L250</f>
        <v>4.8698167791706846E-2</v>
      </c>
      <c r="BU231" s="129">
        <f t="shared" ref="BU231" si="3112">M231/M250</f>
        <v>0.10921588594704684</v>
      </c>
      <c r="BV231" s="133">
        <f t="shared" ref="BV231" si="3113">N231/N250</f>
        <v>7.5645532791853556E-2</v>
      </c>
      <c r="BW231" s="134">
        <f t="shared" ref="BW231" si="3114">O231/O250</f>
        <v>8.2278481012658222E-2</v>
      </c>
      <c r="BX231" s="129">
        <f t="shared" ref="BX231" si="3115">P231/P250</f>
        <v>8.2047116165718928E-2</v>
      </c>
      <c r="BY231" s="130">
        <f t="shared" ref="BY231" si="3116">Q231/Q250</f>
        <v>6.1451296578775336E-2</v>
      </c>
      <c r="BZ231" s="131">
        <f t="shared" ref="BZ231" si="3117">R231/R250</f>
        <v>8.1432644333570919E-2</v>
      </c>
      <c r="CA231" s="132">
        <f t="shared" ref="CA231" si="3118">S231/S250</f>
        <v>4.3850072780203787E-2</v>
      </c>
      <c r="CB231" s="129">
        <f t="shared" ref="CB231" si="3119">T231/T250</f>
        <v>4.8699132755170113E-2</v>
      </c>
      <c r="CC231" s="130">
        <f t="shared" ref="CC231" si="3120">U231/U250</f>
        <v>0.11239669421487604</v>
      </c>
      <c r="CD231" s="131">
        <f t="shared" ref="CD231" si="3121">V231/V250</f>
        <v>5.0343249427917618E-2</v>
      </c>
      <c r="CE231" s="132">
        <f t="shared" ref="CE231" si="3122">W231/W250</f>
        <v>8.8634600465477109E-2</v>
      </c>
      <c r="CF231" s="129">
        <f t="shared" ref="CF231" si="3123">X231/X250</f>
        <v>7.1393998063891573E-2</v>
      </c>
      <c r="CG231" s="130">
        <f t="shared" ref="CG231" si="3124">Y231/Y250</f>
        <v>8.6309523809523808E-2</v>
      </c>
      <c r="CH231" s="131">
        <f t="shared" ref="CH231" si="3125">Z231/Z250</f>
        <v>6.9208454206382095E-2</v>
      </c>
      <c r="CI231" s="129">
        <f t="shared" ref="CI231" si="3126">AA231/AA250</f>
        <v>5.6286784376672019E-2</v>
      </c>
      <c r="CJ231" s="135">
        <f t="shared" ref="CJ231" si="3127">AB231/AB250</f>
        <v>7.1258976562613804E-2</v>
      </c>
      <c r="CK231" s="136">
        <f t="shared" ref="CK231" si="3128">AC231/AC250</f>
        <v>6.8664698833912963E-2</v>
      </c>
    </row>
    <row r="232" spans="1:89" ht="15" thickTop="1" thickBot="1" x14ac:dyDescent="0.2">
      <c r="A232" s="146" t="s">
        <v>22</v>
      </c>
      <c r="B232" s="196">
        <v>433</v>
      </c>
      <c r="C232" s="197">
        <v>575</v>
      </c>
      <c r="D232" s="198">
        <v>286</v>
      </c>
      <c r="E232" s="199">
        <v>238</v>
      </c>
      <c r="F232" s="196">
        <v>432</v>
      </c>
      <c r="G232" s="200">
        <v>187</v>
      </c>
      <c r="H232" s="198">
        <v>611</v>
      </c>
      <c r="I232" s="199">
        <v>518</v>
      </c>
      <c r="J232" s="196">
        <v>112</v>
      </c>
      <c r="K232" s="200">
        <v>174</v>
      </c>
      <c r="L232" s="198">
        <v>185</v>
      </c>
      <c r="M232" s="196">
        <v>354</v>
      </c>
      <c r="N232" s="201">
        <v>566</v>
      </c>
      <c r="O232" s="202">
        <v>728</v>
      </c>
      <c r="P232" s="196">
        <v>328</v>
      </c>
      <c r="Q232" s="200">
        <v>297</v>
      </c>
      <c r="R232" s="198">
        <v>478</v>
      </c>
      <c r="S232" s="199">
        <v>311</v>
      </c>
      <c r="T232" s="196">
        <v>76</v>
      </c>
      <c r="U232" s="200">
        <v>90</v>
      </c>
      <c r="V232" s="198">
        <v>280</v>
      </c>
      <c r="W232" s="199">
        <v>462</v>
      </c>
      <c r="X232" s="196">
        <v>252</v>
      </c>
      <c r="Y232" s="200">
        <v>196</v>
      </c>
      <c r="Z232" s="198">
        <v>488</v>
      </c>
      <c r="AA232" s="196">
        <v>518</v>
      </c>
      <c r="AB232" s="172">
        <f t="shared" si="2991"/>
        <v>4527</v>
      </c>
      <c r="AC232" s="173">
        <f t="shared" si="2992"/>
        <v>4648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>
        <f>B232/B250</f>
        <v>6.1768901569186879E-2</v>
      </c>
      <c r="BK232" s="130">
        <f t="shared" ref="BK232" si="3129">C232/C250</f>
        <v>8.0803822372119166E-2</v>
      </c>
      <c r="BL232" s="131">
        <f t="shared" ref="BL232" si="3130">D232/D250</f>
        <v>8.4440507824033062E-2</v>
      </c>
      <c r="BM232" s="132">
        <f t="shared" ref="BM232" si="3131">E232/E250</f>
        <v>6.2763713080168773E-2</v>
      </c>
      <c r="BN232" s="129">
        <f t="shared" ref="BN232" si="3132">F232/F250</f>
        <v>7.2507552870090641E-2</v>
      </c>
      <c r="BO232" s="130">
        <f t="shared" ref="BO232" si="3133">G232/G250</f>
        <v>3.2527396068881546E-2</v>
      </c>
      <c r="BP232" s="131">
        <f t="shared" ref="BP232" si="3134">H232/H250</f>
        <v>6.5564974782702012E-2</v>
      </c>
      <c r="BQ232" s="132">
        <f t="shared" ref="BQ232" si="3135">I232/I250</f>
        <v>5.8202247191011233E-2</v>
      </c>
      <c r="BR232" s="129">
        <f t="shared" ref="BR232" si="3136">J232/J250</f>
        <v>5.8031088082901555E-2</v>
      </c>
      <c r="BS232" s="130">
        <f t="shared" ref="BS232" si="3137">K232/K250</f>
        <v>0.10895428929242329</v>
      </c>
      <c r="BT232" s="131">
        <f t="shared" ref="BT232" si="3138">L232/L250</f>
        <v>4.4599807135969144E-2</v>
      </c>
      <c r="BU232" s="129">
        <f t="shared" ref="BU232" si="3139">M232/M250</f>
        <v>9.0122199592668026E-2</v>
      </c>
      <c r="BV232" s="133">
        <f t="shared" ref="BV232" si="3140">N232/N250</f>
        <v>6.8614377500303067E-2</v>
      </c>
      <c r="BW232" s="134">
        <f t="shared" ref="BW232" si="3141">O232/O250</f>
        <v>8.5325832161275206E-2</v>
      </c>
      <c r="BX232" s="129">
        <f t="shared" ref="BX232" si="3142">P232/P250</f>
        <v>6.6612510154346063E-2</v>
      </c>
      <c r="BY232" s="130">
        <f t="shared" ref="BY232" si="3143">Q232/Q250</f>
        <v>6.4719982567008061E-2</v>
      </c>
      <c r="BZ232" s="131">
        <f t="shared" ref="BZ232" si="3144">R232/R250</f>
        <v>8.5174625801853171E-2</v>
      </c>
      <c r="CA232" s="132">
        <f t="shared" ref="CA232" si="3145">S232/S250</f>
        <v>5.6586608442503641E-2</v>
      </c>
      <c r="CB232" s="129">
        <f t="shared" ref="CB232" si="3146">T232/T250</f>
        <v>5.0700466977985324E-2</v>
      </c>
      <c r="CC232" s="130">
        <f t="shared" ref="CC232" si="3147">U232/U250</f>
        <v>7.43801652892562E-2</v>
      </c>
      <c r="CD232" s="131">
        <f t="shared" ref="CD232" si="3148">V232/V250</f>
        <v>5.3394355453852023E-2</v>
      </c>
      <c r="CE232" s="132">
        <f t="shared" ref="CE232" si="3149">W232/W250</f>
        <v>8.9604344453064394E-2</v>
      </c>
      <c r="CF232" s="129">
        <f t="shared" ref="CF232" si="3150">X232/X250</f>
        <v>6.0987415295256538E-2</v>
      </c>
      <c r="CG232" s="130">
        <f t="shared" ref="CG232" si="3151">Y232/Y250</f>
        <v>6.4814814814814811E-2</v>
      </c>
      <c r="CH232" s="131">
        <f t="shared" ref="CH232" si="3152">Z232/Z250</f>
        <v>6.741262605332228E-2</v>
      </c>
      <c r="CI232" s="129">
        <f t="shared" ref="CI232" si="3153">AA232/AA250</f>
        <v>5.5430711610486891E-2</v>
      </c>
      <c r="CJ232" s="135">
        <f t="shared" ref="CJ232" si="3154">AB232/AB250</f>
        <v>6.5942229537807165E-2</v>
      </c>
      <c r="CK232" s="136">
        <f t="shared" ref="CK232" si="3155">AC232/AC250</f>
        <v>6.7919455241546606E-2</v>
      </c>
    </row>
    <row r="233" spans="1:89" ht="15" thickTop="1" thickBot="1" x14ac:dyDescent="0.2">
      <c r="A233" s="137" t="s">
        <v>23</v>
      </c>
      <c r="B233" s="189">
        <v>445</v>
      </c>
      <c r="C233" s="190">
        <v>494</v>
      </c>
      <c r="D233" s="191">
        <v>263</v>
      </c>
      <c r="E233" s="192">
        <v>228</v>
      </c>
      <c r="F233" s="189">
        <v>393</v>
      </c>
      <c r="G233" s="193">
        <v>218</v>
      </c>
      <c r="H233" s="191">
        <v>542</v>
      </c>
      <c r="I233" s="192">
        <v>555</v>
      </c>
      <c r="J233" s="189">
        <v>102</v>
      </c>
      <c r="K233" s="193">
        <v>150</v>
      </c>
      <c r="L233" s="191">
        <v>211</v>
      </c>
      <c r="M233" s="189">
        <v>276</v>
      </c>
      <c r="N233" s="194">
        <v>459</v>
      </c>
      <c r="O233" s="195">
        <v>598</v>
      </c>
      <c r="P233" s="189">
        <v>269</v>
      </c>
      <c r="Q233" s="193">
        <v>226</v>
      </c>
      <c r="R233" s="191">
        <v>441</v>
      </c>
      <c r="S233" s="192">
        <v>313</v>
      </c>
      <c r="T233" s="189">
        <v>89</v>
      </c>
      <c r="U233" s="193">
        <v>76</v>
      </c>
      <c r="V233" s="191">
        <v>258</v>
      </c>
      <c r="W233" s="192">
        <v>432</v>
      </c>
      <c r="X233" s="189">
        <v>219</v>
      </c>
      <c r="Y233" s="193">
        <v>166</v>
      </c>
      <c r="Z233" s="191">
        <v>473</v>
      </c>
      <c r="AA233" s="189">
        <v>528</v>
      </c>
      <c r="AB233" s="172">
        <f t="shared" si="2991"/>
        <v>4164</v>
      </c>
      <c r="AC233" s="173">
        <f t="shared" si="2992"/>
        <v>4260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6.3480741797432239E-2</v>
      </c>
      <c r="BK233" s="130">
        <f t="shared" ref="BK233" si="3156">C233/C250</f>
        <v>6.9421023046655428E-2</v>
      </c>
      <c r="BL233" s="131">
        <f t="shared" ref="BL233" si="3157">D233/D250</f>
        <v>7.7649837614408024E-2</v>
      </c>
      <c r="BM233" s="132">
        <f t="shared" ref="BM233" si="3158">E233/E250</f>
        <v>6.0126582278481014E-2</v>
      </c>
      <c r="BN233" s="129">
        <f t="shared" ref="BN233" si="3159">F233/F250</f>
        <v>6.596173212487412E-2</v>
      </c>
      <c r="BO233" s="130">
        <f t="shared" ref="BO233" si="3160">G233/G250</f>
        <v>3.7919638197947469E-2</v>
      </c>
      <c r="BP233" s="131">
        <f t="shared" ref="BP233" si="3161">H233/H250</f>
        <v>5.8160746861251209E-2</v>
      </c>
      <c r="BQ233" s="132">
        <f t="shared" ref="BQ233" si="3162">I233/I250</f>
        <v>6.2359550561797754E-2</v>
      </c>
      <c r="BR233" s="129">
        <f t="shared" ref="BR233" si="3163">J233/J250</f>
        <v>5.284974093264249E-2</v>
      </c>
      <c r="BS233" s="130">
        <f t="shared" ref="BS233" si="3164">K233/K250</f>
        <v>9.3926111458985592E-2</v>
      </c>
      <c r="BT233" s="131">
        <f t="shared" ref="BT233" si="3165">L233/L250</f>
        <v>5.0867888138862102E-2</v>
      </c>
      <c r="BU233" s="129">
        <f t="shared" ref="BU233" si="3166">M233/M250</f>
        <v>7.0264765784114058E-2</v>
      </c>
      <c r="BV233" s="133">
        <f t="shared" ref="BV233" si="3167">N233/N250</f>
        <v>5.564310825554613E-2</v>
      </c>
      <c r="BW233" s="134">
        <f t="shared" ref="BW233" si="3168">O233/O250</f>
        <v>7.0089076418190344E-2</v>
      </c>
      <c r="BX233" s="129">
        <f t="shared" ref="BX233" si="3169">P233/P250</f>
        <v>5.4630381803411864E-2</v>
      </c>
      <c r="BY233" s="130">
        <f t="shared" ref="BY233" si="3170">Q233/Q250</f>
        <v>4.9248202222706469E-2</v>
      </c>
      <c r="BZ233" s="131">
        <f t="shared" ref="BZ233" si="3171">R233/R250</f>
        <v>7.8581610833927298E-2</v>
      </c>
      <c r="CA233" s="132">
        <f t="shared" ref="CA233" si="3172">S233/S250</f>
        <v>5.6950509461426491E-2</v>
      </c>
      <c r="CB233" s="129">
        <f t="shared" ref="CB233" si="3173">T233/T250</f>
        <v>5.9372915276851235E-2</v>
      </c>
      <c r="CC233" s="130">
        <f t="shared" ref="CC233" si="3174">U233/U250</f>
        <v>6.2809917355371905E-2</v>
      </c>
      <c r="CD233" s="131">
        <f t="shared" ref="CD233" si="3175">V233/V250</f>
        <v>4.9199084668192221E-2</v>
      </c>
      <c r="CE233" s="132">
        <f t="shared" ref="CE233" si="3176">W233/W250</f>
        <v>8.3785880527540726E-2</v>
      </c>
      <c r="CF233" s="129">
        <f t="shared" ref="CF233" si="3177">X233/X250</f>
        <v>5.3000968054211034E-2</v>
      </c>
      <c r="CG233" s="130">
        <f t="shared" ref="CG233" si="3178">Y233/Y250</f>
        <v>5.4894179894179891E-2</v>
      </c>
      <c r="CH233" s="131">
        <f t="shared" ref="CH233" si="3179">Z233/Z250</f>
        <v>6.5340516645945576E-2</v>
      </c>
      <c r="CI233" s="129">
        <f t="shared" ref="CI233" si="3180">AA233/AA250</f>
        <v>5.6500802568218302E-2</v>
      </c>
      <c r="CJ233" s="135">
        <f t="shared" ref="CJ233" si="3181">AB233/AB250</f>
        <v>6.0654615373410437E-2</v>
      </c>
      <c r="CK233" s="136">
        <f t="shared" ref="CK233" si="3182">AC233/AC250</f>
        <v>6.2249758891778938E-2</v>
      </c>
    </row>
    <row r="234" spans="1:89" ht="14" thickTop="1" x14ac:dyDescent="0.15">
      <c r="A234" s="146" t="s">
        <v>24</v>
      </c>
      <c r="B234" s="203">
        <v>349</v>
      </c>
      <c r="C234" s="197">
        <v>340</v>
      </c>
      <c r="D234" s="198">
        <v>144</v>
      </c>
      <c r="E234" s="199">
        <v>178</v>
      </c>
      <c r="F234" s="196">
        <v>320</v>
      </c>
      <c r="G234" s="200">
        <v>208</v>
      </c>
      <c r="H234" s="198">
        <v>507</v>
      </c>
      <c r="I234" s="199">
        <v>480</v>
      </c>
      <c r="J234" s="196">
        <v>105</v>
      </c>
      <c r="K234" s="200">
        <v>98</v>
      </c>
      <c r="L234" s="198">
        <v>192</v>
      </c>
      <c r="M234" s="196">
        <v>296</v>
      </c>
      <c r="N234" s="201">
        <v>427</v>
      </c>
      <c r="O234" s="204">
        <v>464</v>
      </c>
      <c r="P234" s="196">
        <v>256</v>
      </c>
      <c r="Q234" s="200">
        <v>205</v>
      </c>
      <c r="R234" s="198">
        <v>330</v>
      </c>
      <c r="S234" s="199">
        <v>267</v>
      </c>
      <c r="T234" s="196">
        <v>68</v>
      </c>
      <c r="U234" s="200">
        <v>59</v>
      </c>
      <c r="V234" s="198">
        <v>227</v>
      </c>
      <c r="W234" s="205">
        <v>272</v>
      </c>
      <c r="X234" s="196">
        <v>186</v>
      </c>
      <c r="Y234" s="200">
        <v>151</v>
      </c>
      <c r="Z234" s="198">
        <v>512</v>
      </c>
      <c r="AA234" s="196">
        <v>687</v>
      </c>
      <c r="AB234" s="172">
        <f t="shared" si="2991"/>
        <v>3623</v>
      </c>
      <c r="AC234" s="173">
        <f t="shared" si="2992"/>
        <v>3705</v>
      </c>
      <c r="AE234" s="275" t="str">
        <f>$AE$17</f>
        <v>17:00 - 17:59</v>
      </c>
      <c r="AF234" s="126">
        <f t="shared" ref="AF234:AU235" si="3183">SUMIF($A$9:$A$32,$AE234,B$226:B$249)</f>
        <v>480</v>
      </c>
      <c r="AG234" s="186">
        <f t="shared" si="3183"/>
        <v>597</v>
      </c>
      <c r="AH234" s="127">
        <f t="shared" si="3183"/>
        <v>296</v>
      </c>
      <c r="AI234" s="180">
        <f t="shared" si="3183"/>
        <v>239</v>
      </c>
      <c r="AJ234" s="126">
        <f t="shared" si="3183"/>
        <v>525</v>
      </c>
      <c r="AK234" s="128">
        <f t="shared" si="3183"/>
        <v>579</v>
      </c>
      <c r="AL234" s="127">
        <f t="shared" si="3183"/>
        <v>761</v>
      </c>
      <c r="AM234" s="180">
        <f t="shared" si="3183"/>
        <v>728</v>
      </c>
      <c r="AN234" s="126">
        <f t="shared" si="3183"/>
        <v>184</v>
      </c>
      <c r="AO234" s="128">
        <f t="shared" si="3183"/>
        <v>58</v>
      </c>
      <c r="AP234" s="127">
        <f t="shared" si="3183"/>
        <v>341</v>
      </c>
      <c r="AQ234" s="126">
        <f t="shared" si="3183"/>
        <v>165</v>
      </c>
      <c r="AR234" s="179">
        <f t="shared" si="3183"/>
        <v>585</v>
      </c>
      <c r="AS234" s="181">
        <f t="shared" si="3183"/>
        <v>561</v>
      </c>
      <c r="AT234" s="126">
        <f t="shared" si="3183"/>
        <v>378</v>
      </c>
      <c r="AU234" s="128">
        <f t="shared" si="3183"/>
        <v>366</v>
      </c>
      <c r="AV234" s="127">
        <f t="shared" ref="AP234:BE235" si="3184">SUMIF($A$9:$A$32,$AE234,R$226:R$249)</f>
        <v>352</v>
      </c>
      <c r="AW234" s="180">
        <f t="shared" si="3184"/>
        <v>539</v>
      </c>
      <c r="AX234" s="126">
        <f t="shared" si="3184"/>
        <v>184</v>
      </c>
      <c r="AY234" s="128">
        <f t="shared" si="3184"/>
        <v>30</v>
      </c>
      <c r="AZ234" s="127">
        <f t="shared" si="3184"/>
        <v>418</v>
      </c>
      <c r="BA234" s="180">
        <f t="shared" si="3184"/>
        <v>280</v>
      </c>
      <c r="BB234" s="126">
        <f t="shared" si="3184"/>
        <v>364</v>
      </c>
      <c r="BC234" s="128">
        <f t="shared" si="3184"/>
        <v>181</v>
      </c>
      <c r="BD234" s="184">
        <f t="shared" si="3184"/>
        <v>488</v>
      </c>
      <c r="BE234" s="185">
        <f t="shared" si="3184"/>
        <v>782</v>
      </c>
      <c r="BF234" s="170">
        <f>AF234+AH234+AJ234+AL234+AN234+AP234+AR234+AT234+AV234+AX234+AZ234+BB234+BD234</f>
        <v>5356</v>
      </c>
      <c r="BG234" s="171">
        <f>AG234+AI234+AK234+AM234+AO234+AQ234+AS234+AU234+AW234+AY234+BA234+BC234+BE234</f>
        <v>5105</v>
      </c>
      <c r="BI234" s="146" t="s">
        <v>24</v>
      </c>
      <c r="BJ234" s="129">
        <f>B234/B250</f>
        <v>4.9786019971469329E-2</v>
      </c>
      <c r="BK234" s="130">
        <f t="shared" ref="BK234" si="3185">C234/C250</f>
        <v>4.7779651489600901E-2</v>
      </c>
      <c r="BL234" s="131">
        <f t="shared" ref="BL234" si="3186">D234/D250</f>
        <v>4.2515500442869794E-2</v>
      </c>
      <c r="BM234" s="132">
        <f t="shared" ref="BM234" si="3187">E234/E250</f>
        <v>4.6940928270042197E-2</v>
      </c>
      <c r="BN234" s="129">
        <f t="shared" ref="BN234" si="3188">F234/F250</f>
        <v>5.3709298422289359E-2</v>
      </c>
      <c r="BO234" s="130">
        <f t="shared" ref="BO234" si="3189">G234/G250</f>
        <v>3.6180205253087495E-2</v>
      </c>
      <c r="BP234" s="131">
        <f t="shared" ref="BP234" si="3190">H234/H250</f>
        <v>5.4404979075008048E-2</v>
      </c>
      <c r="BQ234" s="132">
        <f t="shared" ref="BQ234" si="3191">I234/I250</f>
        <v>5.3932584269662923E-2</v>
      </c>
      <c r="BR234" s="129">
        <f t="shared" ref="BR234" si="3192">J234/J250</f>
        <v>5.4404145077720206E-2</v>
      </c>
      <c r="BS234" s="130">
        <f t="shared" ref="BS234" si="3193">K234/K250</f>
        <v>6.1365059486537255E-2</v>
      </c>
      <c r="BT234" s="131">
        <f t="shared" ref="BT234" si="3194">L234/L250</f>
        <v>4.6287367405978788E-2</v>
      </c>
      <c r="BU234" s="129">
        <f t="shared" ref="BU234" si="3195">M234/M250</f>
        <v>7.5356415478615074E-2</v>
      </c>
      <c r="BV234" s="133">
        <f t="shared" ref="BV234" si="3196">N234/N250</f>
        <v>5.17638501636562E-2</v>
      </c>
      <c r="BW234" s="134">
        <f t="shared" ref="BW234" si="3197">O234/O250</f>
        <v>5.4383497421472103E-2</v>
      </c>
      <c r="BX234" s="129">
        <f t="shared" ref="BX234" si="3198">P234/P250</f>
        <v>5.1990251827782288E-2</v>
      </c>
      <c r="BY234" s="130">
        <f t="shared" ref="BY234" si="3199">Q234/Q250</f>
        <v>4.4672041839180651E-2</v>
      </c>
      <c r="BZ234" s="131">
        <f t="shared" ref="BZ234" si="3200">R234/R250</f>
        <v>5.8802565930149681E-2</v>
      </c>
      <c r="CA234" s="132">
        <f t="shared" ref="CA234" si="3201">S234/S250</f>
        <v>4.8580786026200876E-2</v>
      </c>
      <c r="CB234" s="129">
        <f t="shared" ref="CB234" si="3202">T234/T250</f>
        <v>4.5363575717144763E-2</v>
      </c>
      <c r="CC234" s="130">
        <f t="shared" ref="CC234" si="3203">U234/U250</f>
        <v>4.8760330578512395E-2</v>
      </c>
      <c r="CD234" s="131">
        <f t="shared" ref="CD234" si="3204">V234/V250</f>
        <v>4.3287566742944317E-2</v>
      </c>
      <c r="CE234" s="132">
        <f t="shared" ref="CE234" si="3205">W234/W250</f>
        <v>5.2754072924747868E-2</v>
      </c>
      <c r="CF234" s="129">
        <f t="shared" ref="CF234" si="3206">X234/X250</f>
        <v>4.5014520813165537E-2</v>
      </c>
      <c r="CG234" s="130">
        <f t="shared" ref="CG234" si="3207">Y234/Y250</f>
        <v>4.9933862433862435E-2</v>
      </c>
      <c r="CH234" s="131">
        <f t="shared" ref="CH234" si="3208">Z234/Z250</f>
        <v>7.0728001105125018E-2</v>
      </c>
      <c r="CI234" s="129">
        <f t="shared" ref="CI234" si="3209">AA234/AA250</f>
        <v>7.3515248796147667E-2</v>
      </c>
      <c r="CJ234" s="135">
        <f t="shared" ref="CJ234" si="3210">AB234/AB250</f>
        <v>5.2774176632532664E-2</v>
      </c>
      <c r="CK234" s="136">
        <f t="shared" ref="CK234" si="3211">AC234/AC250</f>
        <v>5.4139755092497882E-2</v>
      </c>
    </row>
    <row r="235" spans="1:89" x14ac:dyDescent="0.15">
      <c r="A235" s="137" t="s">
        <v>25</v>
      </c>
      <c r="B235" s="206">
        <v>370</v>
      </c>
      <c r="C235" s="190">
        <v>372</v>
      </c>
      <c r="D235" s="191">
        <v>232</v>
      </c>
      <c r="E235" s="192">
        <v>210</v>
      </c>
      <c r="F235" s="189">
        <v>374</v>
      </c>
      <c r="G235" s="193">
        <v>206</v>
      </c>
      <c r="H235" s="191">
        <v>526</v>
      </c>
      <c r="I235" s="192">
        <v>560</v>
      </c>
      <c r="J235" s="189">
        <v>98</v>
      </c>
      <c r="K235" s="190">
        <v>102</v>
      </c>
      <c r="L235" s="191">
        <v>195</v>
      </c>
      <c r="M235" s="189">
        <v>255</v>
      </c>
      <c r="N235" s="194">
        <v>387</v>
      </c>
      <c r="O235" s="207">
        <v>425</v>
      </c>
      <c r="P235" s="189">
        <v>259</v>
      </c>
      <c r="Q235" s="190">
        <v>223</v>
      </c>
      <c r="R235" s="191">
        <v>353</v>
      </c>
      <c r="S235" s="192">
        <v>331</v>
      </c>
      <c r="T235" s="198">
        <v>70</v>
      </c>
      <c r="U235" s="189">
        <v>57</v>
      </c>
      <c r="V235" s="191">
        <v>222</v>
      </c>
      <c r="W235" s="208">
        <v>336</v>
      </c>
      <c r="X235" s="189">
        <v>210</v>
      </c>
      <c r="Y235" s="193">
        <v>155</v>
      </c>
      <c r="Z235" s="191">
        <v>437</v>
      </c>
      <c r="AA235" s="189">
        <v>523</v>
      </c>
      <c r="AB235" s="172">
        <f t="shared" si="2991"/>
        <v>3733</v>
      </c>
      <c r="AC235" s="173">
        <f t="shared" si="2992"/>
        <v>3755</v>
      </c>
      <c r="AE235" s="277" t="str">
        <f>$AE$18</f>
        <v>18:00 - 18:59</v>
      </c>
      <c r="AF235" s="126">
        <f t="shared" si="3183"/>
        <v>519</v>
      </c>
      <c r="AG235" s="190">
        <f t="shared" si="3183"/>
        <v>617</v>
      </c>
      <c r="AH235" s="191">
        <f t="shared" si="3183"/>
        <v>176</v>
      </c>
      <c r="AI235" s="192">
        <f t="shared" si="3183"/>
        <v>242</v>
      </c>
      <c r="AJ235" s="278">
        <f t="shared" si="3183"/>
        <v>345</v>
      </c>
      <c r="AK235" s="193">
        <f t="shared" si="3183"/>
        <v>583</v>
      </c>
      <c r="AL235" s="191">
        <f t="shared" si="3183"/>
        <v>675</v>
      </c>
      <c r="AM235" s="192">
        <f t="shared" si="3183"/>
        <v>712</v>
      </c>
      <c r="AN235" s="278">
        <f t="shared" si="3183"/>
        <v>201</v>
      </c>
      <c r="AO235" s="193">
        <f t="shared" si="3183"/>
        <v>41</v>
      </c>
      <c r="AP235" s="191">
        <f t="shared" si="3184"/>
        <v>354</v>
      </c>
      <c r="AQ235" s="278">
        <f t="shared" si="3184"/>
        <v>156</v>
      </c>
      <c r="AR235" s="194">
        <f t="shared" si="3184"/>
        <v>579</v>
      </c>
      <c r="AS235" s="195">
        <f t="shared" si="3184"/>
        <v>541</v>
      </c>
      <c r="AT235" s="278">
        <f t="shared" si="3184"/>
        <v>340</v>
      </c>
      <c r="AU235" s="193">
        <f t="shared" si="3184"/>
        <v>426</v>
      </c>
      <c r="AV235" s="191">
        <f t="shared" si="3184"/>
        <v>335</v>
      </c>
      <c r="AW235" s="192">
        <f t="shared" si="3184"/>
        <v>472</v>
      </c>
      <c r="AX235" s="278">
        <f t="shared" si="3184"/>
        <v>171</v>
      </c>
      <c r="AY235" s="193">
        <f t="shared" si="3184"/>
        <v>25</v>
      </c>
      <c r="AZ235" s="191">
        <f t="shared" si="3184"/>
        <v>448</v>
      </c>
      <c r="BA235" s="192">
        <f t="shared" si="3184"/>
        <v>287</v>
      </c>
      <c r="BB235" s="278">
        <f t="shared" si="3184"/>
        <v>341</v>
      </c>
      <c r="BC235" s="193">
        <f t="shared" si="3184"/>
        <v>251</v>
      </c>
      <c r="BD235" s="191">
        <f t="shared" si="3184"/>
        <v>326</v>
      </c>
      <c r="BE235" s="278">
        <f t="shared" si="3184"/>
        <v>852</v>
      </c>
      <c r="BF235" s="172">
        <f>SUM(AF235,AH235,AJ235,AL235,AN235,AP235,AR235,AT235,AV235,AX235,AZ235,BB235,BD235)</f>
        <v>4810</v>
      </c>
      <c r="BG235" s="173">
        <f>SUM(AG235,AI235,AK235,AM235,AO235,AQ235,AS235,AU235,AW235,AY235,BA235,BC235,BE235)</f>
        <v>5205</v>
      </c>
      <c r="BI235" s="137" t="s">
        <v>25</v>
      </c>
      <c r="BJ235" s="129">
        <f>B235/B250</f>
        <v>5.2781740370898715E-2</v>
      </c>
      <c r="BK235" s="130">
        <f t="shared" ref="BK235" si="3212">C235/C250</f>
        <v>5.2276559865092748E-2</v>
      </c>
      <c r="BL235" s="131">
        <f t="shared" ref="BL235" si="3213">D235/D250</f>
        <v>6.8497195157956894E-2</v>
      </c>
      <c r="BM235" s="132">
        <f t="shared" ref="BM235" si="3214">E235/E250</f>
        <v>5.5379746835443035E-2</v>
      </c>
      <c r="BN235" s="129">
        <f t="shared" ref="BN235" si="3215">F235/F250</f>
        <v>6.2772742531050682E-2</v>
      </c>
      <c r="BO235" s="130">
        <f t="shared" ref="BO235" si="3216">G235/G250</f>
        <v>3.5832318664115501E-2</v>
      </c>
      <c r="BP235" s="131">
        <f t="shared" ref="BP235" si="3217">H235/H250</f>
        <v>5.6443824444682905E-2</v>
      </c>
      <c r="BQ235" s="132">
        <f t="shared" ref="BQ235" si="3218">I235/I250</f>
        <v>6.2921348314606745E-2</v>
      </c>
      <c r="BR235" s="129">
        <f t="shared" ref="BR235" si="3219">J235/J250</f>
        <v>5.0777202072538857E-2</v>
      </c>
      <c r="BS235" s="130">
        <f t="shared" ref="BS235" si="3220">K235/K250</f>
        <v>6.3869755792110211E-2</v>
      </c>
      <c r="BT235" s="131">
        <f t="shared" ref="BT235" si="3221">L235/L250</f>
        <v>4.7010607521697202E-2</v>
      </c>
      <c r="BU235" s="129">
        <f t="shared" ref="BU235" si="3222">M235/M250</f>
        <v>6.4918533604887987E-2</v>
      </c>
      <c r="BV235" s="133">
        <f t="shared" ref="BV235" si="3223">N235/N250</f>
        <v>4.6914777548793793E-2</v>
      </c>
      <c r="BW235" s="134">
        <f t="shared" ref="BW235" si="3224">O235/O250</f>
        <v>4.9812470698546649E-2</v>
      </c>
      <c r="BX235" s="129">
        <f t="shared" ref="BX235" si="3225">P235/P250</f>
        <v>5.2599512591389112E-2</v>
      </c>
      <c r="BY235" s="130">
        <f t="shared" ref="BY235" si="3226">Q235/Q250</f>
        <v>4.8594465025059923E-2</v>
      </c>
      <c r="BZ235" s="131">
        <f t="shared" ref="BZ235" si="3227">R235/R250</f>
        <v>6.290092658588739E-2</v>
      </c>
      <c r="CA235" s="132">
        <f t="shared" ref="CA235" si="3228">S235/S250</f>
        <v>6.0225618631732168E-2</v>
      </c>
      <c r="CB235" s="129">
        <f t="shared" ref="CB235" si="3229">T235/T250</f>
        <v>4.6697798532354902E-2</v>
      </c>
      <c r="CC235" s="130">
        <f t="shared" ref="CC235" si="3230">U235/U250</f>
        <v>4.7107438016528926E-2</v>
      </c>
      <c r="CD235" s="131">
        <f t="shared" ref="CD235" si="3231">V235/V250</f>
        <v>4.2334096109839819E-2</v>
      </c>
      <c r="CE235" s="132">
        <f t="shared" ref="CE235" si="3232">W235/W250</f>
        <v>6.5166795965865013E-2</v>
      </c>
      <c r="CF235" s="129">
        <f t="shared" ref="CF235" si="3233">X235/X250</f>
        <v>5.0822846079380445E-2</v>
      </c>
      <c r="CG235" s="130">
        <f t="shared" ref="CG235" si="3234">Y235/Y250</f>
        <v>5.1256613756613757E-2</v>
      </c>
      <c r="CH235" s="131">
        <f t="shared" ref="CH235" si="3235">Z235/Z250</f>
        <v>6.0367454068241469E-2</v>
      </c>
      <c r="CI235" s="129">
        <f t="shared" ref="CI235" si="3236">AA235/AA250</f>
        <v>5.5965757089352593E-2</v>
      </c>
      <c r="CJ235" s="135">
        <f t="shared" ref="CJ235" si="3237">AB235/AB250</f>
        <v>5.4376483955077132E-2</v>
      </c>
      <c r="CK235" s="136">
        <f t="shared" ref="CK235" si="3238">AC235/AC250</f>
        <v>5.4870386065406083E-2</v>
      </c>
    </row>
    <row r="236" spans="1:89" ht="14" thickBot="1" x14ac:dyDescent="0.2">
      <c r="A236" s="146" t="s">
        <v>26</v>
      </c>
      <c r="B236" s="203">
        <v>293</v>
      </c>
      <c r="C236" s="197">
        <v>311</v>
      </c>
      <c r="D236" s="198">
        <v>128</v>
      </c>
      <c r="E236" s="199">
        <v>226</v>
      </c>
      <c r="F236" s="196">
        <v>327</v>
      </c>
      <c r="G236" s="200">
        <v>179</v>
      </c>
      <c r="H236" s="198">
        <v>500</v>
      </c>
      <c r="I236" s="199">
        <v>478</v>
      </c>
      <c r="J236" s="196">
        <v>96</v>
      </c>
      <c r="K236" s="197">
        <v>78</v>
      </c>
      <c r="L236" s="198">
        <v>211</v>
      </c>
      <c r="M236" s="196">
        <v>255</v>
      </c>
      <c r="N236" s="201">
        <v>355</v>
      </c>
      <c r="O236" s="204">
        <v>356</v>
      </c>
      <c r="P236" s="196">
        <v>216</v>
      </c>
      <c r="Q236" s="197">
        <v>217</v>
      </c>
      <c r="R236" s="198">
        <v>308</v>
      </c>
      <c r="S236" s="199">
        <v>332</v>
      </c>
      <c r="T236" s="196">
        <v>55</v>
      </c>
      <c r="U236" s="200">
        <v>58</v>
      </c>
      <c r="V236" s="198">
        <v>261</v>
      </c>
      <c r="W236" s="205">
        <v>271</v>
      </c>
      <c r="X236" s="196">
        <v>164</v>
      </c>
      <c r="Y236" s="200">
        <v>121</v>
      </c>
      <c r="Z236" s="198">
        <v>462</v>
      </c>
      <c r="AA236" s="196">
        <v>476</v>
      </c>
      <c r="AB236" s="172">
        <f t="shared" si="2991"/>
        <v>3376</v>
      </c>
      <c r="AC236" s="173">
        <f t="shared" si="2992"/>
        <v>3358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4.1797432239657629E-2</v>
      </c>
      <c r="BK236" s="130">
        <f t="shared" ref="BK236" si="3239">C236/C250</f>
        <v>4.3704328274311408E-2</v>
      </c>
      <c r="BL236" s="131">
        <f t="shared" ref="BL236" si="3240">D236/D250</f>
        <v>3.7791555949217598E-2</v>
      </c>
      <c r="BM236" s="132">
        <f t="shared" ref="BM236" si="3241">E236/E250</f>
        <v>5.9599156118143461E-2</v>
      </c>
      <c r="BN236" s="129">
        <f t="shared" ref="BN236" si="3242">F236/F250</f>
        <v>5.4884189325276937E-2</v>
      </c>
      <c r="BO236" s="130">
        <f t="shared" ref="BO236" si="3243">G236/G250</f>
        <v>3.1135849712993564E-2</v>
      </c>
      <c r="BP236" s="131">
        <f t="shared" ref="BP236" si="3244">H236/H250</f>
        <v>5.3653825517759414E-2</v>
      </c>
      <c r="BQ236" s="132">
        <f t="shared" ref="BQ236" si="3245">I236/I250</f>
        <v>5.3707865168539329E-2</v>
      </c>
      <c r="BR236" s="129">
        <f t="shared" ref="BR236" si="3246">J236/J250</f>
        <v>4.9740932642487044E-2</v>
      </c>
      <c r="BS236" s="130">
        <f t="shared" ref="BS236" si="3247">K236/K250</f>
        <v>4.8841577958672514E-2</v>
      </c>
      <c r="BT236" s="131">
        <f t="shared" ref="BT236" si="3248">L236/L250</f>
        <v>5.0867888138862102E-2</v>
      </c>
      <c r="BU236" s="129">
        <f t="shared" ref="BU236" si="3249">M236/M250</f>
        <v>6.4918533604887987E-2</v>
      </c>
      <c r="BV236" s="133">
        <f t="shared" ref="BV236" si="3250">N236/N250</f>
        <v>4.303551945690387E-2</v>
      </c>
      <c r="BW236" s="134">
        <f t="shared" ref="BW236" si="3251">O236/O250</f>
        <v>4.1725269573370839E-2</v>
      </c>
      <c r="BX236" s="129">
        <f t="shared" ref="BX236" si="3252">P236/P250</f>
        <v>4.3866774979691305E-2</v>
      </c>
      <c r="BY236" s="130">
        <f t="shared" ref="BY236" si="3253">Q236/Q250</f>
        <v>4.7286990629766837E-2</v>
      </c>
      <c r="BZ236" s="131">
        <f t="shared" ref="BZ236" si="3254">R236/R250</f>
        <v>5.48823948681397E-2</v>
      </c>
      <c r="CA236" s="132">
        <f t="shared" ref="CA236" si="3255">S236/S250</f>
        <v>6.0407569141193593E-2</v>
      </c>
      <c r="CB236" s="129">
        <f t="shared" ref="CB236" si="3256">T236/T250</f>
        <v>3.6691127418278853E-2</v>
      </c>
      <c r="CC236" s="130">
        <f t="shared" ref="CC236" si="3257">U236/U250</f>
        <v>4.7933884297520664E-2</v>
      </c>
      <c r="CD236" s="131">
        <f t="shared" ref="CD236" si="3258">V236/V250</f>
        <v>4.9771167048054919E-2</v>
      </c>
      <c r="CE236" s="132">
        <f t="shared" ref="CE236" si="3259">W236/W250</f>
        <v>5.2560124127230413E-2</v>
      </c>
      <c r="CF236" s="129">
        <f t="shared" ref="CF236" si="3260">X236/X250</f>
        <v>3.9690222652468542E-2</v>
      </c>
      <c r="CG236" s="130">
        <f t="shared" ref="CG236" si="3261">Y236/Y250</f>
        <v>4.0013227513227514E-2</v>
      </c>
      <c r="CH236" s="131">
        <f t="shared" ref="CH236" si="3262">Z236/Z250</f>
        <v>6.3820969747202652E-2</v>
      </c>
      <c r="CI236" s="129">
        <f t="shared" ref="CI236" si="3263">AA236/AA250</f>
        <v>5.0936329588014979E-2</v>
      </c>
      <c r="CJ236" s="135">
        <f t="shared" ref="CJ236" si="3264">AB236/AB250</f>
        <v>4.9176268371910095E-2</v>
      </c>
      <c r="CK236" s="136">
        <f t="shared" ref="CK236" si="3265">AC236/AC250</f>
        <v>4.9069176140514946E-2</v>
      </c>
    </row>
    <row r="237" spans="1:89" ht="15" thickTop="1" thickBot="1" x14ac:dyDescent="0.2">
      <c r="A237" s="137" t="s">
        <v>27</v>
      </c>
      <c r="B237" s="206">
        <v>265</v>
      </c>
      <c r="C237" s="190">
        <v>471</v>
      </c>
      <c r="D237" s="191">
        <v>187</v>
      </c>
      <c r="E237" s="192">
        <v>287</v>
      </c>
      <c r="F237" s="189">
        <v>307</v>
      </c>
      <c r="G237" s="193">
        <v>306</v>
      </c>
      <c r="H237" s="191">
        <v>448</v>
      </c>
      <c r="I237" s="192">
        <v>531</v>
      </c>
      <c r="J237" s="189">
        <v>144</v>
      </c>
      <c r="K237" s="190">
        <v>80</v>
      </c>
      <c r="L237" s="191">
        <v>245</v>
      </c>
      <c r="M237" s="189">
        <v>209</v>
      </c>
      <c r="N237" s="194">
        <v>530</v>
      </c>
      <c r="O237" s="207">
        <v>400</v>
      </c>
      <c r="P237" s="189">
        <v>279</v>
      </c>
      <c r="Q237" s="190">
        <v>191</v>
      </c>
      <c r="R237" s="191">
        <v>289</v>
      </c>
      <c r="S237" s="192">
        <v>313</v>
      </c>
      <c r="T237" s="189">
        <v>66</v>
      </c>
      <c r="U237" s="193">
        <v>47</v>
      </c>
      <c r="V237" s="191">
        <v>298</v>
      </c>
      <c r="W237" s="208">
        <v>276</v>
      </c>
      <c r="X237" s="189">
        <v>227</v>
      </c>
      <c r="Y237" s="193">
        <v>126</v>
      </c>
      <c r="Z237" s="191">
        <v>436</v>
      </c>
      <c r="AA237" s="189">
        <v>655</v>
      </c>
      <c r="AB237" s="172">
        <f t="shared" si="2991"/>
        <v>3721</v>
      </c>
      <c r="AC237" s="173">
        <f t="shared" si="2992"/>
        <v>3892</v>
      </c>
      <c r="AE237" s="269" t="s">
        <v>13</v>
      </c>
      <c r="AF237" s="20">
        <f t="shared" ref="AF237:BG237" si="3266">SUM(AF234:AF236)</f>
        <v>999</v>
      </c>
      <c r="AG237" s="21">
        <f t="shared" si="3266"/>
        <v>1214</v>
      </c>
      <c r="AH237" s="20">
        <f t="shared" si="3266"/>
        <v>472</v>
      </c>
      <c r="AI237" s="21">
        <f t="shared" si="3266"/>
        <v>481</v>
      </c>
      <c r="AJ237" s="20">
        <f t="shared" si="3266"/>
        <v>870</v>
      </c>
      <c r="AK237" s="21">
        <f t="shared" si="3266"/>
        <v>1162</v>
      </c>
      <c r="AL237" s="20">
        <f t="shared" si="3266"/>
        <v>1436</v>
      </c>
      <c r="AM237" s="21">
        <f t="shared" si="3266"/>
        <v>1440</v>
      </c>
      <c r="AN237" s="20">
        <f t="shared" si="3266"/>
        <v>385</v>
      </c>
      <c r="AO237" s="21">
        <f t="shared" si="3266"/>
        <v>99</v>
      </c>
      <c r="AP237" s="20">
        <f t="shared" si="3266"/>
        <v>695</v>
      </c>
      <c r="AQ237" s="21">
        <f t="shared" si="3266"/>
        <v>321</v>
      </c>
      <c r="AR237" s="20">
        <f t="shared" si="3266"/>
        <v>1164</v>
      </c>
      <c r="AS237" s="21">
        <f t="shared" si="3266"/>
        <v>1102</v>
      </c>
      <c r="AT237" s="20">
        <f t="shared" si="3266"/>
        <v>718</v>
      </c>
      <c r="AU237" s="21">
        <f t="shared" si="3266"/>
        <v>792</v>
      </c>
      <c r="AV237" s="20">
        <f t="shared" si="3266"/>
        <v>687</v>
      </c>
      <c r="AW237" s="21">
        <f t="shared" si="3266"/>
        <v>1011</v>
      </c>
      <c r="AX237" s="20">
        <f t="shared" si="3266"/>
        <v>355</v>
      </c>
      <c r="AY237" s="21">
        <f t="shared" si="3266"/>
        <v>55</v>
      </c>
      <c r="AZ237" s="20">
        <f t="shared" si="3266"/>
        <v>866</v>
      </c>
      <c r="BA237" s="21">
        <f t="shared" si="3266"/>
        <v>567</v>
      </c>
      <c r="BB237" s="20">
        <f t="shared" si="3266"/>
        <v>705</v>
      </c>
      <c r="BC237" s="21">
        <f t="shared" si="3266"/>
        <v>432</v>
      </c>
      <c r="BD237" s="20">
        <f t="shared" si="3266"/>
        <v>814</v>
      </c>
      <c r="BE237" s="21">
        <f t="shared" si="3266"/>
        <v>1634</v>
      </c>
      <c r="BF237" s="174">
        <f t="shared" si="3266"/>
        <v>10166</v>
      </c>
      <c r="BG237" s="175">
        <f t="shared" si="3266"/>
        <v>10310</v>
      </c>
      <c r="BI237" s="137" t="s">
        <v>27</v>
      </c>
      <c r="BJ237" s="129">
        <f>B237/B250</f>
        <v>3.7803138373751786E-2</v>
      </c>
      <c r="BK237" s="130">
        <f t="shared" ref="BK237" si="3267">C237/C250</f>
        <v>6.6188870151770662E-2</v>
      </c>
      <c r="BL237" s="131">
        <f t="shared" ref="BL237" si="3268">D237/D250</f>
        <v>5.5211101269560081E-2</v>
      </c>
      <c r="BM237" s="132">
        <f t="shared" ref="BM237" si="3269">E237/E250</f>
        <v>7.5685654008438824E-2</v>
      </c>
      <c r="BN237" s="129">
        <f t="shared" ref="BN237" si="3270">F237/F250</f>
        <v>5.1527358173883854E-2</v>
      </c>
      <c r="BO237" s="130">
        <f t="shared" ref="BO237" si="3271">G237/G250</f>
        <v>5.3226648112715255E-2</v>
      </c>
      <c r="BP237" s="131">
        <f t="shared" ref="BP237" si="3272">H237/H250</f>
        <v>4.8073827663912438E-2</v>
      </c>
      <c r="BQ237" s="132">
        <f t="shared" ref="BQ237" si="3273">I237/I250</f>
        <v>5.9662921348314607E-2</v>
      </c>
      <c r="BR237" s="129">
        <f t="shared" ref="BR237" si="3274">J237/J250</f>
        <v>7.4611398963730563E-2</v>
      </c>
      <c r="BS237" s="130">
        <f t="shared" ref="BS237" si="3275">K237/K250</f>
        <v>5.0093926111458985E-2</v>
      </c>
      <c r="BT237" s="131">
        <f t="shared" ref="BT237" si="3276">L237/L250</f>
        <v>5.9064609450337514E-2</v>
      </c>
      <c r="BU237" s="129">
        <f t="shared" ref="BU237" si="3277">M237/M250</f>
        <v>5.320773930753564E-2</v>
      </c>
      <c r="BV237" s="133">
        <f t="shared" ref="BV237" si="3278">N237/N250</f>
        <v>6.4250212146926902E-2</v>
      </c>
      <c r="BW237" s="134">
        <f t="shared" ref="BW237" si="3279">O237/O250</f>
        <v>4.6882325363338022E-2</v>
      </c>
      <c r="BX237" s="129">
        <f t="shared" ref="BX237" si="3280">P237/P250</f>
        <v>5.6661251015434608E-2</v>
      </c>
      <c r="BY237" s="130">
        <f t="shared" ref="BY237" si="3281">Q237/Q250</f>
        <v>4.1621268250163435E-2</v>
      </c>
      <c r="BZ237" s="131">
        <f t="shared" ref="BZ237" si="3282">R237/R250</f>
        <v>5.1496792587312899E-2</v>
      </c>
      <c r="CA237" s="132">
        <f t="shared" ref="CA237" si="3283">S237/S250</f>
        <v>5.6950509461426491E-2</v>
      </c>
      <c r="CB237" s="129">
        <f t="shared" ref="CB237" si="3284">T237/T250</f>
        <v>4.4029352901934625E-2</v>
      </c>
      <c r="CC237" s="130">
        <f t="shared" ref="CC237" si="3285">U237/U250</f>
        <v>3.884297520661157E-2</v>
      </c>
      <c r="CD237" s="131">
        <f t="shared" ref="CD237" si="3286">V237/V250</f>
        <v>5.682684973302822E-2</v>
      </c>
      <c r="CE237" s="132">
        <f t="shared" ref="CE237" si="3287">W237/W250</f>
        <v>5.3529868114817691E-2</v>
      </c>
      <c r="CF237" s="129">
        <f t="shared" ref="CF237" si="3288">X237/X250</f>
        <v>5.4937076476282674E-2</v>
      </c>
      <c r="CG237" s="130">
        <f t="shared" ref="CG237" si="3289">Y237/Y250</f>
        <v>4.1666666666666664E-2</v>
      </c>
      <c r="CH237" s="131">
        <f t="shared" ref="CH237" si="3290">Z237/Z250</f>
        <v>6.0229313441083024E-2</v>
      </c>
      <c r="CI237" s="129">
        <f t="shared" ref="CI237" si="3291">AA237/AA250</f>
        <v>7.0090957731407166E-2</v>
      </c>
      <c r="CJ237" s="135">
        <f t="shared" ref="CJ237" si="3292">AB237/AB250</f>
        <v>5.4201686792617734E-2</v>
      </c>
      <c r="CK237" s="136">
        <f t="shared" ref="CK237" si="3293">AC237/AC250</f>
        <v>5.6872314931174561E-2</v>
      </c>
    </row>
    <row r="238" spans="1:89" ht="14" thickTop="1" x14ac:dyDescent="0.15">
      <c r="A238" s="146" t="s">
        <v>28</v>
      </c>
      <c r="B238" s="203">
        <v>309</v>
      </c>
      <c r="C238" s="197">
        <v>490</v>
      </c>
      <c r="D238" s="198">
        <v>176</v>
      </c>
      <c r="E238" s="199">
        <v>247</v>
      </c>
      <c r="F238" s="196">
        <v>334</v>
      </c>
      <c r="G238" s="200">
        <v>335</v>
      </c>
      <c r="H238" s="198">
        <v>527</v>
      </c>
      <c r="I238" s="199">
        <v>531</v>
      </c>
      <c r="J238" s="196">
        <v>126</v>
      </c>
      <c r="K238" s="197">
        <v>47</v>
      </c>
      <c r="L238" s="198">
        <v>302</v>
      </c>
      <c r="M238" s="196">
        <v>152</v>
      </c>
      <c r="N238" s="201">
        <v>466</v>
      </c>
      <c r="O238" s="204">
        <v>368</v>
      </c>
      <c r="P238" s="196">
        <v>319</v>
      </c>
      <c r="Q238" s="197">
        <v>180</v>
      </c>
      <c r="R238" s="198">
        <v>273</v>
      </c>
      <c r="S238" s="199">
        <v>365</v>
      </c>
      <c r="T238" s="196">
        <v>123</v>
      </c>
      <c r="U238" s="200">
        <v>42</v>
      </c>
      <c r="V238" s="198">
        <v>409</v>
      </c>
      <c r="W238" s="205">
        <v>302</v>
      </c>
      <c r="X238" s="196">
        <v>260</v>
      </c>
      <c r="Y238" s="200">
        <v>137</v>
      </c>
      <c r="Z238" s="198">
        <v>482</v>
      </c>
      <c r="AA238" s="196">
        <v>486</v>
      </c>
      <c r="AB238" s="172">
        <f t="shared" si="2991"/>
        <v>4106</v>
      </c>
      <c r="AC238" s="173">
        <f t="shared" si="2992"/>
        <v>3682</v>
      </c>
      <c r="BI238" s="146" t="s">
        <v>28</v>
      </c>
      <c r="BJ238" s="129">
        <f>B238/B250</f>
        <v>4.407988587731812E-2</v>
      </c>
      <c r="BK238" s="130">
        <f t="shared" ref="BK238" si="3294">C238/C250</f>
        <v>6.8858909499718943E-2</v>
      </c>
      <c r="BL238" s="131">
        <f t="shared" ref="BL238" si="3295">D238/D250</f>
        <v>5.1963389430174194E-2</v>
      </c>
      <c r="BM238" s="132">
        <f t="shared" ref="BM238" si="3296">E238/E250</f>
        <v>6.5137130801687759E-2</v>
      </c>
      <c r="BN238" s="129">
        <f t="shared" ref="BN238" si="3297">F238/F250</f>
        <v>5.6059080228264516E-2</v>
      </c>
      <c r="BO238" s="130">
        <f t="shared" ref="BO238" si="3298">G238/G250</f>
        <v>5.8271003652809183E-2</v>
      </c>
      <c r="BP238" s="131">
        <f t="shared" ref="BP238" si="3299">H238/H250</f>
        <v>5.6551132095718423E-2</v>
      </c>
      <c r="BQ238" s="132">
        <f t="shared" ref="BQ238" si="3300">I238/I250</f>
        <v>5.9662921348314607E-2</v>
      </c>
      <c r="BR238" s="129">
        <f t="shared" ref="BR238" si="3301">J238/J250</f>
        <v>6.5284974093264253E-2</v>
      </c>
      <c r="BS238" s="130">
        <f t="shared" ref="BS238" si="3302">K238/K250</f>
        <v>2.9430181590482152E-2</v>
      </c>
      <c r="BT238" s="131">
        <f t="shared" ref="BT238" si="3303">L238/L250</f>
        <v>7.2806171648987464E-2</v>
      </c>
      <c r="BU238" s="129">
        <f t="shared" ref="BU238" si="3304">M238/M250</f>
        <v>3.8696537678207736E-2</v>
      </c>
      <c r="BV238" s="133">
        <f t="shared" ref="BV238" si="3305">N238/N250</f>
        <v>5.649169596314705E-2</v>
      </c>
      <c r="BW238" s="134">
        <f t="shared" ref="BW238" si="3306">O238/O250</f>
        <v>4.3131739334270981E-2</v>
      </c>
      <c r="BX238" s="129">
        <f t="shared" ref="BX238" si="3307">P238/P250</f>
        <v>6.4784727863525585E-2</v>
      </c>
      <c r="BY238" s="130">
        <f t="shared" ref="BY238" si="3308">Q238/Q250</f>
        <v>3.9224231858792764E-2</v>
      </c>
      <c r="BZ238" s="131">
        <f t="shared" ref="BZ238" si="3309">R238/R250</f>
        <v>4.8645759087669278E-2</v>
      </c>
      <c r="CA238" s="132">
        <f t="shared" ref="CA238" si="3310">S238/S250</f>
        <v>6.6411935953420667E-2</v>
      </c>
      <c r="CB238" s="129">
        <f t="shared" ref="CB238" si="3311">T238/T250</f>
        <v>8.2054703135423609E-2</v>
      </c>
      <c r="CC238" s="130">
        <f t="shared" ref="CC238" si="3312">U238/U250</f>
        <v>3.4710743801652892E-2</v>
      </c>
      <c r="CD238" s="131">
        <f t="shared" ref="CD238" si="3313">V238/V250</f>
        <v>7.799389778794813E-2</v>
      </c>
      <c r="CE238" s="132">
        <f t="shared" ref="CE238" si="3314">W238/W250</f>
        <v>5.8572536850271528E-2</v>
      </c>
      <c r="CF238" s="129">
        <f t="shared" ref="CF238" si="3315">X238/X250</f>
        <v>6.2923523717328164E-2</v>
      </c>
      <c r="CG238" s="130">
        <f t="shared" ref="CG238" si="3316">Y238/Y250</f>
        <v>4.5304232804232805E-2</v>
      </c>
      <c r="CH238" s="131">
        <f t="shared" ref="CH238" si="3317">Z238/Z250</f>
        <v>6.6583782290371596E-2</v>
      </c>
      <c r="CI238" s="129">
        <f t="shared" ref="CI238" si="3318">AA238/AA250</f>
        <v>5.200642054574639E-2</v>
      </c>
      <c r="CJ238" s="135">
        <f t="shared" ref="CJ238" si="3319">AB238/AB250</f>
        <v>5.980976242152336E-2</v>
      </c>
      <c r="CK238" s="136">
        <f t="shared" ref="CK238" si="3320">AC238/AC250</f>
        <v>5.380366484496011E-2</v>
      </c>
    </row>
    <row r="239" spans="1:89" x14ac:dyDescent="0.15">
      <c r="A239" s="137" t="s">
        <v>29</v>
      </c>
      <c r="B239" s="206">
        <v>386</v>
      </c>
      <c r="C239" s="190">
        <v>586</v>
      </c>
      <c r="D239" s="191">
        <v>224</v>
      </c>
      <c r="E239" s="192">
        <v>258</v>
      </c>
      <c r="F239" s="189">
        <v>342</v>
      </c>
      <c r="G239" s="193">
        <v>480</v>
      </c>
      <c r="H239" s="191">
        <v>611</v>
      </c>
      <c r="I239" s="192">
        <v>605</v>
      </c>
      <c r="J239" s="189">
        <v>184</v>
      </c>
      <c r="K239" s="190">
        <v>59</v>
      </c>
      <c r="L239" s="191">
        <v>334</v>
      </c>
      <c r="M239" s="189">
        <v>150</v>
      </c>
      <c r="N239" s="194">
        <v>505</v>
      </c>
      <c r="O239" s="207">
        <v>417</v>
      </c>
      <c r="P239" s="189">
        <v>339</v>
      </c>
      <c r="Q239" s="190">
        <v>258</v>
      </c>
      <c r="R239" s="191">
        <v>309</v>
      </c>
      <c r="S239" s="192">
        <v>374</v>
      </c>
      <c r="T239" s="189">
        <v>182</v>
      </c>
      <c r="U239" s="193">
        <v>39</v>
      </c>
      <c r="V239" s="191">
        <v>456</v>
      </c>
      <c r="W239" s="208">
        <v>295</v>
      </c>
      <c r="X239" s="189">
        <v>317</v>
      </c>
      <c r="Y239" s="193">
        <v>137</v>
      </c>
      <c r="Z239" s="191">
        <v>503</v>
      </c>
      <c r="AA239" s="189">
        <v>601</v>
      </c>
      <c r="AB239" s="172">
        <f t="shared" si="2991"/>
        <v>4692</v>
      </c>
      <c r="AC239" s="173">
        <f t="shared" si="2992"/>
        <v>4259</v>
      </c>
      <c r="BI239" s="137" t="s">
        <v>29</v>
      </c>
      <c r="BJ239" s="129">
        <f>B239/B250</f>
        <v>5.5064194008559199E-2</v>
      </c>
      <c r="BK239" s="130">
        <f t="shared" ref="BK239" si="3321">C239/C250</f>
        <v>8.234963462619449E-2</v>
      </c>
      <c r="BL239" s="131">
        <f t="shared" ref="BL239" si="3322">D239/D250</f>
        <v>6.6135222911130789E-2</v>
      </c>
      <c r="BM239" s="132">
        <f t="shared" ref="BM239" si="3323">E239/E250</f>
        <v>6.8037974683544306E-2</v>
      </c>
      <c r="BN239" s="129">
        <f t="shared" ref="BN239" si="3324">F239/F250</f>
        <v>5.7401812688821753E-2</v>
      </c>
      <c r="BO239" s="130">
        <f t="shared" ref="BO239" si="3325">G239/G250</f>
        <v>8.3492781353278825E-2</v>
      </c>
      <c r="BP239" s="131">
        <f t="shared" ref="BP239" si="3326">H239/H250</f>
        <v>6.5564974782702012E-2</v>
      </c>
      <c r="BQ239" s="132">
        <f t="shared" ref="BQ239" si="3327">I239/I250</f>
        <v>6.7977528089887634E-2</v>
      </c>
      <c r="BR239" s="129">
        <f t="shared" ref="BR239" si="3328">J239/J250</f>
        <v>9.5336787564766837E-2</v>
      </c>
      <c r="BS239" s="130">
        <f t="shared" ref="BS239" si="3329">K239/K250</f>
        <v>3.6944270507201005E-2</v>
      </c>
      <c r="BT239" s="131">
        <f t="shared" ref="BT239" si="3330">L239/L250</f>
        <v>8.0520732883317264E-2</v>
      </c>
      <c r="BU239" s="129">
        <f t="shared" ref="BU239" si="3331">M239/M250</f>
        <v>3.818737270875764E-2</v>
      </c>
      <c r="BV239" s="133">
        <f t="shared" ref="BV239" si="3332">N239/N250</f>
        <v>6.1219541762637893E-2</v>
      </c>
      <c r="BW239" s="134">
        <f t="shared" ref="BW239" si="3333">O239/O250</f>
        <v>4.8874824191279885E-2</v>
      </c>
      <c r="BX239" s="129">
        <f t="shared" ref="BX239" si="3334">P239/P250</f>
        <v>6.8846466287571087E-2</v>
      </c>
      <c r="BY239" s="130">
        <f t="shared" ref="BY239" si="3335">Q239/Q250</f>
        <v>5.6221398997602964E-2</v>
      </c>
      <c r="BZ239" s="131">
        <f t="shared" ref="BZ239" si="3336">R239/R250</f>
        <v>5.5060584461867429E-2</v>
      </c>
      <c r="CA239" s="132">
        <f t="shared" ref="CA239" si="3337">S239/S250</f>
        <v>6.8049490538573509E-2</v>
      </c>
      <c r="CB239" s="129">
        <f t="shared" ref="CB239" si="3338">T239/T250</f>
        <v>0.12141427618412275</v>
      </c>
      <c r="CC239" s="130">
        <f t="shared" ref="CC239" si="3339">U239/U250</f>
        <v>3.2231404958677684E-2</v>
      </c>
      <c r="CD239" s="131">
        <f t="shared" ref="CD239" si="3340">V239/V250</f>
        <v>8.6956521739130432E-2</v>
      </c>
      <c r="CE239" s="132">
        <f t="shared" ref="CE239" si="3341">W239/W250</f>
        <v>5.7214895267649342E-2</v>
      </c>
      <c r="CF239" s="129">
        <f t="shared" ref="CF239" si="3342">X239/X250</f>
        <v>7.6718296224588575E-2</v>
      </c>
      <c r="CG239" s="130">
        <f t="shared" ref="CG239" si="3343">Y239/Y250</f>
        <v>4.5304232804232805E-2</v>
      </c>
      <c r="CH239" s="131">
        <f t="shared" ref="CH239" si="3344">Z239/Z250</f>
        <v>6.9484735460698985E-2</v>
      </c>
      <c r="CI239" s="129">
        <f t="shared" ref="CI239" si="3345">AA239/AA250</f>
        <v>6.4312466559657569E-2</v>
      </c>
      <c r="CJ239" s="135">
        <f t="shared" ref="CJ239" si="3346">AB239/AB250</f>
        <v>6.834569052162387E-2</v>
      </c>
      <c r="CK239" s="136">
        <f t="shared" ref="CK239" si="3347">AC239/AC250</f>
        <v>6.2235146272320775E-2</v>
      </c>
    </row>
    <row r="240" spans="1:89" x14ac:dyDescent="0.15">
      <c r="A240" s="146" t="s">
        <v>30</v>
      </c>
      <c r="B240" s="203">
        <v>480</v>
      </c>
      <c r="C240" s="197">
        <v>597</v>
      </c>
      <c r="D240" s="198">
        <v>296</v>
      </c>
      <c r="E240" s="199">
        <v>239</v>
      </c>
      <c r="F240" s="196">
        <v>525</v>
      </c>
      <c r="G240" s="200">
        <v>579</v>
      </c>
      <c r="H240" s="198">
        <v>761</v>
      </c>
      <c r="I240" s="199">
        <v>728</v>
      </c>
      <c r="J240" s="196">
        <v>184</v>
      </c>
      <c r="K240" s="197">
        <v>58</v>
      </c>
      <c r="L240" s="198">
        <v>341</v>
      </c>
      <c r="M240" s="196">
        <v>165</v>
      </c>
      <c r="N240" s="201">
        <v>585</v>
      </c>
      <c r="O240" s="204">
        <v>561</v>
      </c>
      <c r="P240" s="196">
        <v>378</v>
      </c>
      <c r="Q240" s="197">
        <v>366</v>
      </c>
      <c r="R240" s="198">
        <v>352</v>
      </c>
      <c r="S240" s="199">
        <v>539</v>
      </c>
      <c r="T240" s="196">
        <v>184</v>
      </c>
      <c r="U240" s="200">
        <v>30</v>
      </c>
      <c r="V240" s="198">
        <v>418</v>
      </c>
      <c r="W240" s="205">
        <v>280</v>
      </c>
      <c r="X240" s="196">
        <v>364</v>
      </c>
      <c r="Y240" s="200">
        <v>181</v>
      </c>
      <c r="Z240" s="198">
        <v>488</v>
      </c>
      <c r="AA240" s="196">
        <v>782</v>
      </c>
      <c r="AB240" s="172">
        <f t="shared" si="2991"/>
        <v>5356</v>
      </c>
      <c r="AC240" s="173">
        <f t="shared" si="2992"/>
        <v>5105</v>
      </c>
      <c r="BI240" s="146" t="s">
        <v>30</v>
      </c>
      <c r="BJ240" s="129">
        <f>B240/B250</f>
        <v>6.8473609129814553E-2</v>
      </c>
      <c r="BK240" s="130">
        <f t="shared" ref="BK240" si="3348">C240/C250</f>
        <v>8.3895446880269814E-2</v>
      </c>
      <c r="BL240" s="131">
        <f t="shared" ref="BL240" si="3349">D240/D250</f>
        <v>8.7392973132565693E-2</v>
      </c>
      <c r="BM240" s="132">
        <f t="shared" ref="BM240" si="3350">E240/E250</f>
        <v>6.3027426160337546E-2</v>
      </c>
      <c r="BN240" s="129">
        <f t="shared" ref="BN240" si="3351">F240/F250</f>
        <v>8.8116817724068486E-2</v>
      </c>
      <c r="BO240" s="130">
        <f t="shared" ref="BO240" si="3352">G240/G250</f>
        <v>0.10071316750739259</v>
      </c>
      <c r="BP240" s="131">
        <f t="shared" ref="BP240" si="3353">H240/H250</f>
        <v>8.1661122438029837E-2</v>
      </c>
      <c r="BQ240" s="132">
        <f t="shared" ref="BQ240" si="3354">I240/I250</f>
        <v>8.1797752808988766E-2</v>
      </c>
      <c r="BR240" s="129">
        <f t="shared" ref="BR240" si="3355">J240/J250</f>
        <v>9.5336787564766837E-2</v>
      </c>
      <c r="BS240" s="130">
        <f t="shared" ref="BS240" si="3356">K240/K250</f>
        <v>3.6318096430807766E-2</v>
      </c>
      <c r="BT240" s="131">
        <f t="shared" ref="BT240" si="3357">L240/L250</f>
        <v>8.2208293153326908E-2</v>
      </c>
      <c r="BU240" s="129">
        <f t="shared" ref="BU240" si="3358">M240/M250</f>
        <v>4.2006109979633402E-2</v>
      </c>
      <c r="BV240" s="133">
        <f t="shared" ref="BV240" si="3359">N240/N250</f>
        <v>7.0917686992362713E-2</v>
      </c>
      <c r="BW240" s="134">
        <f t="shared" ref="BW240" si="3360">O240/O250</f>
        <v>6.5752461322081582E-2</v>
      </c>
      <c r="BX240" s="129">
        <f t="shared" ref="BX240" si="3361">P240/P250</f>
        <v>7.6766856214459792E-2</v>
      </c>
      <c r="BY240" s="130">
        <f t="shared" ref="BY240" si="3362">Q240/Q250</f>
        <v>7.9755938112878622E-2</v>
      </c>
      <c r="BZ240" s="131">
        <f t="shared" ref="BZ240" si="3363">R240/R250</f>
        <v>6.2722736992159661E-2</v>
      </c>
      <c r="CA240" s="132">
        <f t="shared" ref="CA240" si="3364">S240/S250</f>
        <v>9.8071324599708881E-2</v>
      </c>
      <c r="CB240" s="129">
        <f t="shared" ref="CB240" si="3365">T240/T250</f>
        <v>0.12274849899933289</v>
      </c>
      <c r="CC240" s="130">
        <f t="shared" ref="CC240" si="3366">U240/U250</f>
        <v>2.4793388429752067E-2</v>
      </c>
      <c r="CD240" s="131">
        <f t="shared" ref="CD240" si="3367">V240/V250</f>
        <v>7.9710144927536225E-2</v>
      </c>
      <c r="CE240" s="132">
        <f t="shared" ref="CE240" si="3368">W240/W250</f>
        <v>5.4305663304887508E-2</v>
      </c>
      <c r="CF240" s="129">
        <f t="shared" ref="CF240" si="3369">X240/X250</f>
        <v>8.8092933204259441E-2</v>
      </c>
      <c r="CG240" s="130">
        <f t="shared" ref="CG240" si="3370">Y240/Y250</f>
        <v>5.9854497354497355E-2</v>
      </c>
      <c r="CH240" s="131">
        <f t="shared" ref="CH240" si="3371">Z240/Z250</f>
        <v>6.741262605332228E-2</v>
      </c>
      <c r="CI240" s="129">
        <f t="shared" ref="CI240" si="3372">AA240/AA250</f>
        <v>8.3681112894596038E-2</v>
      </c>
      <c r="CJ240" s="135">
        <f t="shared" ref="CJ240" si="3373">AB240/AB250</f>
        <v>7.8017800177710442E-2</v>
      </c>
      <c r="CK240" s="136">
        <f t="shared" ref="CK240" si="3374">AC240/AC250</f>
        <v>7.4597422333927577E-2</v>
      </c>
    </row>
    <row r="241" spans="1:89" x14ac:dyDescent="0.15">
      <c r="A241" s="137" t="s">
        <v>31</v>
      </c>
      <c r="B241" s="206">
        <v>519</v>
      </c>
      <c r="C241" s="190">
        <v>617</v>
      </c>
      <c r="D241" s="191">
        <v>176</v>
      </c>
      <c r="E241" s="192">
        <v>242</v>
      </c>
      <c r="F241" s="189">
        <v>345</v>
      </c>
      <c r="G241" s="193">
        <v>583</v>
      </c>
      <c r="H241" s="191">
        <v>675</v>
      </c>
      <c r="I241" s="192">
        <v>712</v>
      </c>
      <c r="J241" s="189">
        <v>201</v>
      </c>
      <c r="K241" s="190">
        <v>41</v>
      </c>
      <c r="L241" s="191">
        <v>354</v>
      </c>
      <c r="M241" s="189">
        <v>156</v>
      </c>
      <c r="N241" s="194">
        <v>579</v>
      </c>
      <c r="O241" s="207">
        <v>541</v>
      </c>
      <c r="P241" s="189">
        <v>340</v>
      </c>
      <c r="Q241" s="190">
        <v>426</v>
      </c>
      <c r="R241" s="191">
        <v>335</v>
      </c>
      <c r="S241" s="192">
        <v>472</v>
      </c>
      <c r="T241" s="189">
        <v>171</v>
      </c>
      <c r="U241" s="193">
        <v>25</v>
      </c>
      <c r="V241" s="191">
        <v>448</v>
      </c>
      <c r="W241" s="208">
        <v>287</v>
      </c>
      <c r="X241" s="189">
        <v>341</v>
      </c>
      <c r="Y241" s="193">
        <v>251</v>
      </c>
      <c r="Z241" s="191">
        <v>326</v>
      </c>
      <c r="AA241" s="189">
        <v>852</v>
      </c>
      <c r="AB241" s="172">
        <f t="shared" si="2991"/>
        <v>4810</v>
      </c>
      <c r="AC241" s="173">
        <f t="shared" si="2992"/>
        <v>5205</v>
      </c>
      <c r="BI241" s="137" t="s">
        <v>31</v>
      </c>
      <c r="BJ241" s="129">
        <f>B241/B250</f>
        <v>7.4037089871611977E-2</v>
      </c>
      <c r="BK241" s="130">
        <f t="shared" ref="BK241" si="3375">C241/C250</f>
        <v>8.6706014614952226E-2</v>
      </c>
      <c r="BL241" s="131">
        <f t="shared" ref="BL241" si="3376">D241/D250</f>
        <v>5.1963389430174194E-2</v>
      </c>
      <c r="BM241" s="132">
        <f t="shared" ref="BM241" si="3377">E241/E250</f>
        <v>6.381856540084388E-2</v>
      </c>
      <c r="BN241" s="129">
        <f t="shared" ref="BN241" si="3378">F241/F250</f>
        <v>5.7905337361530716E-2</v>
      </c>
      <c r="BO241" s="130">
        <f t="shared" ref="BO241" si="3379">G241/G250</f>
        <v>0.10140894068533658</v>
      </c>
      <c r="BP241" s="131">
        <f t="shared" ref="BP241" si="3380">H241/H250</f>
        <v>7.2432664448975212E-2</v>
      </c>
      <c r="BQ241" s="132">
        <f t="shared" ref="BQ241" si="3381">I241/I250</f>
        <v>0.08</v>
      </c>
      <c r="BR241" s="129">
        <f t="shared" ref="BR241" si="3382">J241/J250</f>
        <v>0.10414507772020726</v>
      </c>
      <c r="BS241" s="130">
        <f t="shared" ref="BS241" si="3383">K241/K250</f>
        <v>2.5673137132122732E-2</v>
      </c>
      <c r="BT241" s="131">
        <f t="shared" ref="BT241" si="3384">L241/L250</f>
        <v>8.5342333654773381E-2</v>
      </c>
      <c r="BU241" s="129">
        <f t="shared" ref="BU241" si="3385">M241/M250</f>
        <v>3.9714867617107942E-2</v>
      </c>
      <c r="BV241" s="133">
        <f t="shared" ref="BV241" si="3386">N241/N250</f>
        <v>7.0190326100133343E-2</v>
      </c>
      <c r="BW241" s="134">
        <f t="shared" ref="BW241" si="3387">O241/O250</f>
        <v>6.3408345053914669E-2</v>
      </c>
      <c r="BX241" s="129">
        <f t="shared" ref="BX241" si="3388">P241/P250</f>
        <v>6.9049553208773359E-2</v>
      </c>
      <c r="BY241" s="130">
        <f t="shared" ref="BY241" si="3389">Q241/Q250</f>
        <v>9.283068206580955E-2</v>
      </c>
      <c r="BZ241" s="131">
        <f t="shared" ref="BZ241" si="3390">R241/R250</f>
        <v>5.9693513898788311E-2</v>
      </c>
      <c r="CA241" s="132">
        <f t="shared" ref="CA241" si="3391">S241/S250</f>
        <v>8.5880640465793301E-2</v>
      </c>
      <c r="CB241" s="129">
        <f t="shared" ref="CB241" si="3392">T241/T250</f>
        <v>0.11407605070046697</v>
      </c>
      <c r="CC241" s="130">
        <f t="shared" ref="CC241" si="3393">U241/U250</f>
        <v>2.0661157024793389E-2</v>
      </c>
      <c r="CD241" s="131">
        <f t="shared" ref="CD241" si="3394">V241/V250</f>
        <v>8.5430968726163237E-2</v>
      </c>
      <c r="CE241" s="132">
        <f t="shared" ref="CE241" si="3395">W241/W250</f>
        <v>5.5663304887509694E-2</v>
      </c>
      <c r="CF241" s="129">
        <f t="shared" ref="CF241" si="3396">X241/X250</f>
        <v>8.252662149080349E-2</v>
      </c>
      <c r="CG241" s="130">
        <f t="shared" ref="CG241" si="3397">Y241/Y250</f>
        <v>8.3002645502645508E-2</v>
      </c>
      <c r="CH241" s="131">
        <f t="shared" ref="CH241" si="3398">Z241/Z250</f>
        <v>4.5033844453653819E-2</v>
      </c>
      <c r="CI241" s="129">
        <f t="shared" ref="CI241" si="3399">AA241/AA250</f>
        <v>9.1171749598715893E-2</v>
      </c>
      <c r="CJ241" s="135">
        <f t="shared" ref="CJ241" si="3400">AB241/AB250</f>
        <v>7.0064529285807933E-2</v>
      </c>
      <c r="CK241" s="136">
        <f t="shared" ref="CK241" si="3401">AC241/AC250</f>
        <v>7.6058684279743993E-2</v>
      </c>
    </row>
    <row r="242" spans="1:89" x14ac:dyDescent="0.15">
      <c r="A242" s="146" t="s">
        <v>32</v>
      </c>
      <c r="B242" s="203">
        <v>570</v>
      </c>
      <c r="C242" s="197">
        <v>595</v>
      </c>
      <c r="D242" s="198">
        <v>128</v>
      </c>
      <c r="E242" s="199">
        <v>293</v>
      </c>
      <c r="F242" s="196">
        <v>242</v>
      </c>
      <c r="G242" s="200">
        <v>666</v>
      </c>
      <c r="H242" s="198">
        <v>643</v>
      </c>
      <c r="I242" s="199">
        <v>702</v>
      </c>
      <c r="J242" s="196">
        <v>181</v>
      </c>
      <c r="K242" s="197">
        <v>54</v>
      </c>
      <c r="L242" s="198">
        <v>406</v>
      </c>
      <c r="M242" s="196">
        <v>149</v>
      </c>
      <c r="N242" s="201">
        <v>629</v>
      </c>
      <c r="O242" s="204">
        <v>512</v>
      </c>
      <c r="P242" s="196">
        <v>272</v>
      </c>
      <c r="Q242" s="197">
        <v>340</v>
      </c>
      <c r="R242" s="198">
        <v>234</v>
      </c>
      <c r="S242" s="199">
        <v>441</v>
      </c>
      <c r="T242" s="196">
        <v>85</v>
      </c>
      <c r="U242" s="200">
        <v>37</v>
      </c>
      <c r="V242" s="198">
        <v>523</v>
      </c>
      <c r="W242" s="205">
        <v>248</v>
      </c>
      <c r="X242" s="196">
        <v>308</v>
      </c>
      <c r="Y242" s="200">
        <v>203</v>
      </c>
      <c r="Z242" s="198">
        <v>328</v>
      </c>
      <c r="AA242" s="196">
        <v>730</v>
      </c>
      <c r="AB242" s="172">
        <f t="shared" si="2991"/>
        <v>4549</v>
      </c>
      <c r="AC242" s="173">
        <f t="shared" si="2992"/>
        <v>4970</v>
      </c>
      <c r="BI242" s="146" t="s">
        <v>32</v>
      </c>
      <c r="BJ242" s="129">
        <f>B242/B250</f>
        <v>8.1312410841654775E-2</v>
      </c>
      <c r="BK242" s="130">
        <f t="shared" ref="BK242" si="3402">C242/C250</f>
        <v>8.3614390106801578E-2</v>
      </c>
      <c r="BL242" s="131">
        <f t="shared" ref="BL242" si="3403">D242/D250</f>
        <v>3.7791555949217598E-2</v>
      </c>
      <c r="BM242" s="132">
        <f t="shared" ref="BM242" si="3404">E242/E250</f>
        <v>7.7267932489451477E-2</v>
      </c>
      <c r="BN242" s="129">
        <f t="shared" ref="BN242" si="3405">F242/F250</f>
        <v>4.061765693185633E-2</v>
      </c>
      <c r="BO242" s="130">
        <f t="shared" ref="BO242" si="3406">G242/G250</f>
        <v>0.11584623412767438</v>
      </c>
      <c r="BP242" s="131">
        <f t="shared" ref="BP242" si="3407">H242/H250</f>
        <v>6.8998819615838605E-2</v>
      </c>
      <c r="BQ242" s="132">
        <f t="shared" ref="BQ242" si="3408">I242/I250</f>
        <v>7.8876404494382019E-2</v>
      </c>
      <c r="BR242" s="129">
        <f t="shared" ref="BR242" si="3409">J242/J250</f>
        <v>9.3782383419689114E-2</v>
      </c>
      <c r="BS242" s="130">
        <f t="shared" ref="BS242" si="3410">K242/K250</f>
        <v>3.3813400125234816E-2</v>
      </c>
      <c r="BT242" s="131">
        <f t="shared" ref="BT242" si="3411">L242/L250</f>
        <v>9.7878495660559311E-2</v>
      </c>
      <c r="BU242" s="129">
        <f t="shared" ref="BU242" si="3412">M242/M250</f>
        <v>3.7932790224032585E-2</v>
      </c>
      <c r="BV242" s="133">
        <f t="shared" ref="BV242" si="3413">N242/N250</f>
        <v>7.6251666868711362E-2</v>
      </c>
      <c r="BW242" s="134">
        <f t="shared" ref="BW242" si="3414">O242/O250</f>
        <v>6.0009376465072671E-2</v>
      </c>
      <c r="BX242" s="129">
        <f t="shared" ref="BX242" si="3415">P242/P250</f>
        <v>5.5239642567018681E-2</v>
      </c>
      <c r="BY242" s="130">
        <f t="shared" ref="BY242" si="3416">Q242/Q250</f>
        <v>7.4090215733275219E-2</v>
      </c>
      <c r="BZ242" s="131">
        <f t="shared" ref="BZ242" si="3417">R242/R250</f>
        <v>4.1696364932287955E-2</v>
      </c>
      <c r="CA242" s="132">
        <f t="shared" ref="CA242" si="3418">S242/S250</f>
        <v>8.024017467248909E-2</v>
      </c>
      <c r="CB242" s="129">
        <f t="shared" ref="CB242" si="3419">T242/T250</f>
        <v>5.6704469646430951E-2</v>
      </c>
      <c r="CC242" s="130">
        <f t="shared" ref="CC242" si="3420">U242/U250</f>
        <v>3.0578512396694214E-2</v>
      </c>
      <c r="CD242" s="131">
        <f t="shared" ref="CD242" si="3421">V242/V250</f>
        <v>9.9733028222730738E-2</v>
      </c>
      <c r="CE242" s="132">
        <f t="shared" ref="CE242" si="3422">W242/W250</f>
        <v>4.8099301784328939E-2</v>
      </c>
      <c r="CF242" s="129">
        <f t="shared" ref="CF242" si="3423">X242/X250</f>
        <v>7.4540174249757993E-2</v>
      </c>
      <c r="CG242" s="130">
        <f t="shared" ref="CG242" si="3424">Y242/Y250</f>
        <v>6.7129629629629636E-2</v>
      </c>
      <c r="CH242" s="131">
        <f t="shared" ref="CH242" si="3425">Z242/Z250</f>
        <v>4.5310125707970716E-2</v>
      </c>
      <c r="CI242" s="129">
        <f t="shared" ref="CI242" si="3426">AA242/AA250</f>
        <v>7.811663991439273E-2</v>
      </c>
      <c r="CJ242" s="135">
        <f t="shared" ref="CJ242" si="3427">AB242/AB250</f>
        <v>6.6262691002316063E-2</v>
      </c>
      <c r="CK242" s="136">
        <f t="shared" ref="CK242" si="3428">AC242/AC250</f>
        <v>7.2624718707075431E-2</v>
      </c>
    </row>
    <row r="243" spans="1:89" x14ac:dyDescent="0.15">
      <c r="A243" s="137" t="s">
        <v>33</v>
      </c>
      <c r="B243" s="206">
        <v>301</v>
      </c>
      <c r="C243" s="190">
        <v>436</v>
      </c>
      <c r="D243" s="191">
        <v>61</v>
      </c>
      <c r="E243" s="192">
        <v>237</v>
      </c>
      <c r="F243" s="189">
        <v>165</v>
      </c>
      <c r="G243" s="193">
        <v>682</v>
      </c>
      <c r="H243" s="191">
        <v>501</v>
      </c>
      <c r="I243" s="192">
        <v>584</v>
      </c>
      <c r="J243" s="189">
        <v>62</v>
      </c>
      <c r="K243" s="190">
        <v>45</v>
      </c>
      <c r="L243" s="191">
        <v>298</v>
      </c>
      <c r="M243" s="189">
        <v>119</v>
      </c>
      <c r="N243" s="194">
        <v>482</v>
      </c>
      <c r="O243" s="207">
        <v>459</v>
      </c>
      <c r="P243" s="189">
        <v>134</v>
      </c>
      <c r="Q243" s="190">
        <v>312</v>
      </c>
      <c r="R243" s="191">
        <v>216</v>
      </c>
      <c r="S243" s="192">
        <v>305</v>
      </c>
      <c r="T243" s="189">
        <v>31</v>
      </c>
      <c r="U243" s="193">
        <v>55</v>
      </c>
      <c r="V243" s="191">
        <v>425</v>
      </c>
      <c r="W243" s="208">
        <v>158</v>
      </c>
      <c r="X243" s="189">
        <v>147</v>
      </c>
      <c r="Y243" s="193">
        <v>110</v>
      </c>
      <c r="Z243" s="191">
        <v>202</v>
      </c>
      <c r="AA243" s="189">
        <v>487</v>
      </c>
      <c r="AB243" s="172">
        <f t="shared" si="2991"/>
        <v>3025</v>
      </c>
      <c r="AC243" s="173">
        <f t="shared" si="2992"/>
        <v>3989</v>
      </c>
      <c r="BI243" s="137" t="s">
        <v>33</v>
      </c>
      <c r="BJ243" s="129">
        <f>B243/B250</f>
        <v>4.2938659058487871E-2</v>
      </c>
      <c r="BK243" s="130">
        <f t="shared" ref="BK243" si="3429">C243/C250</f>
        <v>6.1270376616076448E-2</v>
      </c>
      <c r="BL243" s="131">
        <f t="shared" ref="BL243" si="3430">D243/D250</f>
        <v>1.801003838204901E-2</v>
      </c>
      <c r="BM243" s="132">
        <f t="shared" ref="BM243" si="3431">E243/E250</f>
        <v>6.25E-2</v>
      </c>
      <c r="BN243" s="129">
        <f t="shared" ref="BN243" si="3432">F243/F250</f>
        <v>2.769385699899295E-2</v>
      </c>
      <c r="BO243" s="130">
        <f t="shared" ref="BO243" si="3433">G243/G250</f>
        <v>0.11862932683945034</v>
      </c>
      <c r="BP243" s="131">
        <f t="shared" ref="BP243" si="3434">H243/H250</f>
        <v>5.3761133168794932E-2</v>
      </c>
      <c r="BQ243" s="132">
        <f t="shared" ref="BQ243" si="3435">I243/I250</f>
        <v>6.5617977528089885E-2</v>
      </c>
      <c r="BR243" s="129">
        <f t="shared" ref="BR243" si="3436">J243/J250</f>
        <v>3.2124352331606217E-2</v>
      </c>
      <c r="BS243" s="130">
        <f t="shared" ref="BS243" si="3437">K243/K250</f>
        <v>2.8177833437695678E-2</v>
      </c>
      <c r="BT243" s="131">
        <f t="shared" ref="BT243" si="3438">L243/L250</f>
        <v>7.1841851494696241E-2</v>
      </c>
      <c r="BU243" s="129">
        <f t="shared" ref="BU243" si="3439">M243/M250</f>
        <v>3.0295315682281058E-2</v>
      </c>
      <c r="BV243" s="133">
        <f t="shared" ref="BV243" si="3440">N243/N250</f>
        <v>5.8431325009092011E-2</v>
      </c>
      <c r="BW243" s="134">
        <f t="shared" ref="BW243" si="3441">O243/O250</f>
        <v>5.3797468354430382E-2</v>
      </c>
      <c r="BX243" s="129">
        <f t="shared" ref="BX243" si="3442">P243/P250</f>
        <v>2.7213647441104792E-2</v>
      </c>
      <c r="BY243" s="130">
        <f t="shared" ref="BY243" si="3443">Q243/Q250</f>
        <v>6.79886685552408E-2</v>
      </c>
      <c r="BZ243" s="131">
        <f t="shared" ref="BZ243" si="3444">R243/R250</f>
        <v>3.8488952245188883E-2</v>
      </c>
      <c r="CA243" s="132">
        <f t="shared" ref="CA243" si="3445">S243/S250</f>
        <v>5.549490538573508E-2</v>
      </c>
      <c r="CB243" s="129">
        <f t="shared" ref="CB243" si="3446">T243/T250</f>
        <v>2.0680453635757171E-2</v>
      </c>
      <c r="CC243" s="130">
        <f t="shared" ref="CC243" si="3447">U243/U250</f>
        <v>4.5454545454545456E-2</v>
      </c>
      <c r="CD243" s="131">
        <f t="shared" ref="CD243" si="3448">V243/V250</f>
        <v>8.1045003813882535E-2</v>
      </c>
      <c r="CE243" s="132">
        <f t="shared" ref="CE243" si="3449">W243/W250</f>
        <v>3.064391000775795E-2</v>
      </c>
      <c r="CF243" s="129">
        <f t="shared" ref="CF243" si="3450">X243/X250</f>
        <v>3.5575992255566312E-2</v>
      </c>
      <c r="CG243" s="130">
        <f t="shared" ref="CG243" si="3451">Y243/Y250</f>
        <v>3.6375661375661374E-2</v>
      </c>
      <c r="CH243" s="131">
        <f t="shared" ref="CH243" si="3452">Z243/Z250</f>
        <v>2.7904406686006356E-2</v>
      </c>
      <c r="CI243" s="129">
        <f t="shared" ref="CI243" si="3453">AA243/AA250</f>
        <v>5.2113429641519528E-2</v>
      </c>
      <c r="CJ243" s="135">
        <f t="shared" ref="CJ243" si="3454">AB243/AB250</f>
        <v>4.4063451369972764E-2</v>
      </c>
      <c r="CK243" s="136">
        <f t="shared" ref="CK243" si="3455">AC243/AC250</f>
        <v>5.8289739018616477E-2</v>
      </c>
    </row>
    <row r="244" spans="1:89" x14ac:dyDescent="0.15">
      <c r="A244" s="146" t="s">
        <v>34</v>
      </c>
      <c r="B244" s="203">
        <v>8</v>
      </c>
      <c r="C244" s="197">
        <v>228</v>
      </c>
      <c r="D244" s="198">
        <v>18</v>
      </c>
      <c r="E244" s="199">
        <v>134</v>
      </c>
      <c r="F244" s="196">
        <v>36</v>
      </c>
      <c r="G244" s="200">
        <v>236</v>
      </c>
      <c r="H244" s="198">
        <v>88</v>
      </c>
      <c r="I244" s="199">
        <v>245</v>
      </c>
      <c r="J244" s="196">
        <v>12</v>
      </c>
      <c r="K244" s="197">
        <v>30</v>
      </c>
      <c r="L244" s="198">
        <v>109</v>
      </c>
      <c r="M244" s="196">
        <v>61</v>
      </c>
      <c r="N244" s="201">
        <v>81</v>
      </c>
      <c r="O244" s="204">
        <v>162</v>
      </c>
      <c r="P244" s="196">
        <v>64</v>
      </c>
      <c r="Q244" s="197">
        <v>88</v>
      </c>
      <c r="R244" s="198">
        <v>65</v>
      </c>
      <c r="S244" s="199">
        <v>140</v>
      </c>
      <c r="T244" s="196">
        <v>22</v>
      </c>
      <c r="U244" s="200">
        <v>36</v>
      </c>
      <c r="V244" s="198">
        <v>95</v>
      </c>
      <c r="W244" s="205">
        <v>70</v>
      </c>
      <c r="X244" s="196">
        <v>53</v>
      </c>
      <c r="Y244" s="200">
        <v>85</v>
      </c>
      <c r="Z244" s="198">
        <v>154</v>
      </c>
      <c r="AA244" s="196">
        <v>249</v>
      </c>
      <c r="AB244" s="172">
        <f t="shared" si="2991"/>
        <v>805</v>
      </c>
      <c r="AC244" s="173">
        <f t="shared" si="2992"/>
        <v>1764</v>
      </c>
      <c r="BI244" s="146" t="s">
        <v>34</v>
      </c>
      <c r="BJ244" s="129">
        <f>B244/B250</f>
        <v>1.1412268188302425E-3</v>
      </c>
      <c r="BK244" s="130">
        <f t="shared" ref="BK244" si="3456">C244/C250</f>
        <v>3.2040472175379427E-2</v>
      </c>
      <c r="BL244" s="131">
        <f t="shared" ref="BL244" si="3457">D244/D250</f>
        <v>5.3144375553587243E-3</v>
      </c>
      <c r="BM244" s="132">
        <f t="shared" ref="BM244" si="3458">E244/E250</f>
        <v>3.5337552742616032E-2</v>
      </c>
      <c r="BN244" s="129">
        <f t="shared" ref="BN244" si="3459">F244/F250</f>
        <v>6.0422960725075529E-3</v>
      </c>
      <c r="BO244" s="130">
        <f t="shared" ref="BO244" si="3460">G244/G250</f>
        <v>4.1050617498695423E-2</v>
      </c>
      <c r="BP244" s="131">
        <f t="shared" ref="BP244" si="3461">H244/H250</f>
        <v>9.443073291125658E-3</v>
      </c>
      <c r="BQ244" s="132">
        <f t="shared" ref="BQ244" si="3462">I244/I250</f>
        <v>2.7528089887640449E-2</v>
      </c>
      <c r="BR244" s="129">
        <f t="shared" ref="BR244" si="3463">J244/J250</f>
        <v>6.2176165803108805E-3</v>
      </c>
      <c r="BS244" s="130">
        <f t="shared" ref="BS244" si="3464">K244/K250</f>
        <v>1.8785222291797118E-2</v>
      </c>
      <c r="BT244" s="131">
        <f t="shared" ref="BT244" si="3465">L244/L250</f>
        <v>2.6277724204435873E-2</v>
      </c>
      <c r="BU244" s="129">
        <f t="shared" ref="BU244" si="3466">M244/M250</f>
        <v>1.5529531568228106E-2</v>
      </c>
      <c r="BV244" s="133">
        <f t="shared" ref="BV244" si="3467">N244/N250</f>
        <v>9.8193720450963761E-3</v>
      </c>
      <c r="BW244" s="134">
        <f t="shared" ref="BW244" si="3468">O244/O250</f>
        <v>1.8987341772151899E-2</v>
      </c>
      <c r="BX244" s="129">
        <f t="shared" ref="BX244" si="3469">P244/P250</f>
        <v>1.2997562956945572E-2</v>
      </c>
      <c r="BY244" s="130">
        <f t="shared" ref="BY244" si="3470">Q244/Q250</f>
        <v>1.9176291130965351E-2</v>
      </c>
      <c r="BZ244" s="131">
        <f t="shared" ref="BZ244" si="3471">R244/R250</f>
        <v>1.1582323592302209E-2</v>
      </c>
      <c r="CA244" s="132">
        <f t="shared" ref="CA244" si="3472">S244/S250</f>
        <v>2.5473071324599708E-2</v>
      </c>
      <c r="CB244" s="129">
        <f t="shared" ref="CB244" si="3473">T244/T250</f>
        <v>1.4676450967311541E-2</v>
      </c>
      <c r="CC244" s="130">
        <f t="shared" ref="CC244" si="3474">U244/U250</f>
        <v>2.9752066115702479E-2</v>
      </c>
      <c r="CD244" s="131">
        <f t="shared" ref="CD244" si="3475">V244/V250</f>
        <v>1.8115942028985508E-2</v>
      </c>
      <c r="CE244" s="132">
        <f t="shared" ref="CE244" si="3476">W244/W250</f>
        <v>1.3576415826221877E-2</v>
      </c>
      <c r="CF244" s="129">
        <f t="shared" ref="CF244" si="3477">X244/X250</f>
        <v>1.2826718296224589E-2</v>
      </c>
      <c r="CG244" s="130">
        <f t="shared" ref="CG244" si="3478">Y244/Y250</f>
        <v>2.8108465608465607E-2</v>
      </c>
      <c r="CH244" s="131">
        <f t="shared" ref="CH244" si="3479">Z244/Z250</f>
        <v>2.1273656582400883E-2</v>
      </c>
      <c r="CI244" s="129">
        <f t="shared" ref="CI244" si="3480">AA244/AA250</f>
        <v>2.6645264847512038E-2</v>
      </c>
      <c r="CJ244" s="135">
        <f t="shared" ref="CJ244" si="3481">AB244/AB250</f>
        <v>1.1725976314984487E-2</v>
      </c>
      <c r="CK244" s="136">
        <f t="shared" ref="CK244" si="3482">AC244/AC250</f>
        <v>2.5776660724201421E-2</v>
      </c>
    </row>
    <row r="245" spans="1:89" x14ac:dyDescent="0.15">
      <c r="A245" s="137" t="s">
        <v>35</v>
      </c>
      <c r="B245" s="206">
        <v>0</v>
      </c>
      <c r="C245" s="190">
        <v>40</v>
      </c>
      <c r="D245" s="191">
        <v>0</v>
      </c>
      <c r="E245" s="192">
        <v>36</v>
      </c>
      <c r="F245" s="189">
        <v>1</v>
      </c>
      <c r="G245" s="193">
        <v>29</v>
      </c>
      <c r="H245" s="191">
        <v>8</v>
      </c>
      <c r="I245" s="192">
        <v>40</v>
      </c>
      <c r="J245" s="189">
        <v>5</v>
      </c>
      <c r="K245" s="190">
        <v>3</v>
      </c>
      <c r="L245" s="191">
        <v>11</v>
      </c>
      <c r="M245" s="189">
        <v>5</v>
      </c>
      <c r="N245" s="194">
        <v>10</v>
      </c>
      <c r="O245" s="207">
        <v>13</v>
      </c>
      <c r="P245" s="189">
        <v>5</v>
      </c>
      <c r="Q245" s="190">
        <v>15</v>
      </c>
      <c r="R245" s="191">
        <v>9</v>
      </c>
      <c r="S245" s="192">
        <v>14</v>
      </c>
      <c r="T245" s="189">
        <v>4</v>
      </c>
      <c r="U245" s="193">
        <v>6</v>
      </c>
      <c r="V245" s="191">
        <v>8</v>
      </c>
      <c r="W245" s="208">
        <v>2</v>
      </c>
      <c r="X245" s="189">
        <v>6</v>
      </c>
      <c r="Y245" s="193">
        <v>9</v>
      </c>
      <c r="Z245" s="191">
        <v>19</v>
      </c>
      <c r="AA245" s="189">
        <v>12</v>
      </c>
      <c r="AB245" s="172">
        <f t="shared" si="2991"/>
        <v>86</v>
      </c>
      <c r="AC245" s="173">
        <f t="shared" si="2992"/>
        <v>224</v>
      </c>
      <c r="BI245" s="137" t="s">
        <v>35</v>
      </c>
      <c r="BJ245" s="129">
        <f>B245/B250</f>
        <v>0</v>
      </c>
      <c r="BK245" s="130">
        <f t="shared" ref="BK245" si="3483">C245/C250</f>
        <v>5.621135469364812E-3</v>
      </c>
      <c r="BL245" s="131">
        <f t="shared" ref="BL245" si="3484">D245/D250</f>
        <v>0</v>
      </c>
      <c r="BM245" s="132">
        <f t="shared" ref="BM245" si="3485">E245/E250</f>
        <v>9.4936708860759497E-3</v>
      </c>
      <c r="BN245" s="129">
        <f t="shared" ref="BN245" si="3486">F245/F250</f>
        <v>1.6784155756965425E-4</v>
      </c>
      <c r="BO245" s="130">
        <f t="shared" ref="BO245" si="3487">G245/G250</f>
        <v>5.0443555400939291E-3</v>
      </c>
      <c r="BP245" s="131">
        <f t="shared" ref="BP245" si="3488">H245/H250</f>
        <v>8.584612082841507E-4</v>
      </c>
      <c r="BQ245" s="132">
        <f t="shared" ref="BQ245" si="3489">I245/I250</f>
        <v>4.4943820224719105E-3</v>
      </c>
      <c r="BR245" s="129">
        <f t="shared" ref="BR245" si="3490">J245/J250</f>
        <v>2.5906735751295338E-3</v>
      </c>
      <c r="BS245" s="130">
        <f t="shared" ref="BS245" si="3491">K245/K250</f>
        <v>1.878522229179712E-3</v>
      </c>
      <c r="BT245" s="131">
        <f t="shared" ref="BT245" si="3492">L245/L250</f>
        <v>2.651880424300868E-3</v>
      </c>
      <c r="BU245" s="129">
        <f t="shared" ref="BU245" si="3493">M245/M250</f>
        <v>1.2729124236252546E-3</v>
      </c>
      <c r="BV245" s="133">
        <f t="shared" ref="BV245" si="3494">N245/N250</f>
        <v>1.2122681537156019E-3</v>
      </c>
      <c r="BW245" s="134">
        <f t="shared" ref="BW245" si="3495">O245/O250</f>
        <v>1.5236755743084857E-3</v>
      </c>
      <c r="BX245" s="129">
        <f t="shared" ref="BX245" si="3496">P245/P250</f>
        <v>1.0154346060113728E-3</v>
      </c>
      <c r="BY245" s="130">
        <f t="shared" ref="BY245" si="3497">Q245/Q250</f>
        <v>3.2686859882327304E-3</v>
      </c>
      <c r="BZ245" s="131">
        <f t="shared" ref="BZ245" si="3498">R245/R250</f>
        <v>1.6037063435495368E-3</v>
      </c>
      <c r="CA245" s="132">
        <f t="shared" ref="CA245" si="3499">S245/S250</f>
        <v>2.5473071324599709E-3</v>
      </c>
      <c r="CB245" s="129">
        <f t="shared" ref="CB245" si="3500">T245/T250</f>
        <v>2.66844563042028E-3</v>
      </c>
      <c r="CC245" s="130">
        <f t="shared" ref="CC245" si="3501">U245/U250</f>
        <v>4.9586776859504135E-3</v>
      </c>
      <c r="CD245" s="131">
        <f t="shared" ref="CD245" si="3502">V245/V250</f>
        <v>1.5255530129672007E-3</v>
      </c>
      <c r="CE245" s="132">
        <f t="shared" ref="CE245" si="3503">W245/W250</f>
        <v>3.8789759503491078E-4</v>
      </c>
      <c r="CF245" s="129">
        <f t="shared" ref="CF245" si="3504">X245/X250</f>
        <v>1.4520813165537271E-3</v>
      </c>
      <c r="CG245" s="130">
        <f t="shared" ref="CG245" si="3505">Y245/Y250</f>
        <v>2.976190476190476E-3</v>
      </c>
      <c r="CH245" s="131">
        <f t="shared" ref="CH245" si="3506">Z245/Z250</f>
        <v>2.6246719160104987E-3</v>
      </c>
      <c r="CI245" s="129">
        <f t="shared" ref="CI245" si="3507">AA245/AA250</f>
        <v>1.2841091492776886E-3</v>
      </c>
      <c r="CJ245" s="135">
        <f t="shared" ref="CJ245" si="3508">AB245/AB250</f>
        <v>1.252712997625672E-3</v>
      </c>
      <c r="CK245" s="136">
        <f t="shared" ref="CK245" si="3509">AC245/AC250</f>
        <v>3.273226758628752E-3</v>
      </c>
    </row>
    <row r="246" spans="1:89" x14ac:dyDescent="0.15">
      <c r="A246" s="146" t="s">
        <v>36</v>
      </c>
      <c r="B246" s="203">
        <v>0</v>
      </c>
      <c r="C246" s="197">
        <v>3</v>
      </c>
      <c r="D246" s="198">
        <v>0</v>
      </c>
      <c r="E246" s="199">
        <v>0</v>
      </c>
      <c r="F246" s="196">
        <v>0</v>
      </c>
      <c r="G246" s="200">
        <v>0</v>
      </c>
      <c r="H246" s="198">
        <v>0</v>
      </c>
      <c r="I246" s="199">
        <v>2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0</v>
      </c>
      <c r="AC246" s="173">
        <f t="shared" si="2992"/>
        <v>5</v>
      </c>
      <c r="BI246" s="146" t="s">
        <v>36</v>
      </c>
      <c r="BJ246" s="129">
        <f>B246/B250</f>
        <v>0</v>
      </c>
      <c r="BK246" s="130">
        <f t="shared" ref="BK246" si="3510">C246/C250</f>
        <v>4.2158516020236085E-4</v>
      </c>
      <c r="BL246" s="131">
        <f t="shared" ref="BL246" si="3511">D246/D250</f>
        <v>0</v>
      </c>
      <c r="BM246" s="132">
        <f t="shared" ref="BM246" si="3512">E246/E250</f>
        <v>0</v>
      </c>
      <c r="BN246" s="129">
        <f t="shared" ref="BN246" si="3513">F246/F250</f>
        <v>0</v>
      </c>
      <c r="BO246" s="130">
        <f t="shared" ref="BO246" si="3514">G246/G250</f>
        <v>0</v>
      </c>
      <c r="BP246" s="131">
        <f t="shared" ref="BP246" si="3515">H246/H250</f>
        <v>0</v>
      </c>
      <c r="BQ246" s="132">
        <f t="shared" ref="BQ246" si="3516">I246/I250</f>
        <v>2.2471910112359551E-4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0</v>
      </c>
      <c r="CK246" s="136">
        <f t="shared" ref="CK246" si="3536">AC246/AC250</f>
        <v>7.3063097290820353E-5</v>
      </c>
    </row>
    <row r="247" spans="1:89" x14ac:dyDescent="0.15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15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4" thickBot="1" x14ac:dyDescent="0.2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5" thickTop="1" thickBot="1" x14ac:dyDescent="0.2">
      <c r="A250" s="269" t="s">
        <v>13</v>
      </c>
      <c r="B250" s="20">
        <f t="shared" ref="B250" si="3618">SUM(B227:B249)</f>
        <v>7010</v>
      </c>
      <c r="C250" s="21">
        <f t="shared" ref="C250" si="3619">SUM(C227:C249)</f>
        <v>7116</v>
      </c>
      <c r="D250" s="20">
        <f t="shared" ref="D250" si="3620">SUM(D227:D249)</f>
        <v>3387</v>
      </c>
      <c r="E250" s="21">
        <f t="shared" ref="E250" si="3621">SUM(E227:E249)</f>
        <v>3792</v>
      </c>
      <c r="F250" s="20">
        <f t="shared" ref="F250" si="3622">SUM(F227:F249)</f>
        <v>5958</v>
      </c>
      <c r="G250" s="21">
        <f t="shared" ref="G250" si="3623">SUM(G227:G249)</f>
        <v>5749</v>
      </c>
      <c r="H250" s="20">
        <f t="shared" ref="H250" si="3624">SUM(H227:H249)</f>
        <v>9319</v>
      </c>
      <c r="I250" s="21">
        <f t="shared" ref="I250" si="3625">SUM(I227:I249)</f>
        <v>8900</v>
      </c>
      <c r="J250" s="20">
        <f t="shared" ref="J250" si="3626">SUM(J227:J249)</f>
        <v>1930</v>
      </c>
      <c r="K250" s="21">
        <f t="shared" ref="K250" si="3627">SUM(K227:K249)</f>
        <v>1597</v>
      </c>
      <c r="L250" s="20">
        <f t="shared" ref="L250" si="3628">SUM(L227:L249)</f>
        <v>4148</v>
      </c>
      <c r="M250" s="21">
        <f t="shared" ref="M250" si="3629">SUM(M227:M249)</f>
        <v>3928</v>
      </c>
      <c r="N250" s="20">
        <f t="shared" ref="N250" si="3630">SUM(N227:N249)</f>
        <v>8249</v>
      </c>
      <c r="O250" s="21">
        <f t="shared" ref="O250" si="3631">SUM(O227:O249)</f>
        <v>8532</v>
      </c>
      <c r="P250" s="20">
        <f t="shared" ref="P250" si="3632">SUM(P227:P249)</f>
        <v>4924</v>
      </c>
      <c r="Q250" s="21">
        <f t="shared" ref="Q250" si="3633">SUM(Q227:Q249)</f>
        <v>4589</v>
      </c>
      <c r="R250" s="20">
        <f t="shared" ref="R250" si="3634">SUM(R227:R249)</f>
        <v>5612</v>
      </c>
      <c r="S250" s="21">
        <f t="shared" ref="S250" si="3635">SUM(S227:S249)</f>
        <v>5496</v>
      </c>
      <c r="T250" s="20">
        <f t="shared" ref="T250" si="3636">SUM(T227:T249)</f>
        <v>1499</v>
      </c>
      <c r="U250" s="21">
        <f t="shared" ref="U250" si="3637">SUM(U227:U249)</f>
        <v>1210</v>
      </c>
      <c r="V250" s="20">
        <f t="shared" ref="V250" si="3638">SUM(V227:V249)</f>
        <v>5244</v>
      </c>
      <c r="W250" s="21">
        <f t="shared" ref="W250" si="3639">SUM(W227:W249)</f>
        <v>5156</v>
      </c>
      <c r="X250" s="20">
        <f t="shared" ref="X250" si="3640">SUM(X227:X249)</f>
        <v>4132</v>
      </c>
      <c r="Y250" s="21">
        <f t="shared" ref="Y250" si="3641">SUM(Y227:Y249)</f>
        <v>3024</v>
      </c>
      <c r="Z250" s="20">
        <f t="shared" ref="Z250" si="3642">SUM(Z227:Z249)</f>
        <v>7239</v>
      </c>
      <c r="AA250" s="21">
        <f t="shared" ref="AA250" si="3643">SUM(AA227:AA249)</f>
        <v>9345</v>
      </c>
      <c r="AB250" s="174">
        <f t="shared" ref="AB250:AC250" si="3644">SUM(AB226:AB249)</f>
        <v>68651</v>
      </c>
      <c r="AC250" s="175">
        <f t="shared" si="3644"/>
        <v>68434</v>
      </c>
      <c r="BI250" s="269" t="s">
        <v>13</v>
      </c>
      <c r="BJ250" s="155">
        <f>SUM(BJ226:BJ249)</f>
        <v>1</v>
      </c>
      <c r="BK250" s="156">
        <f t="shared" ref="BK250:CK250" si="3645">SUM(BK226:BK249)</f>
        <v>1</v>
      </c>
      <c r="BL250" s="155">
        <f t="shared" si="3645"/>
        <v>1</v>
      </c>
      <c r="BM250" s="156">
        <f t="shared" si="3645"/>
        <v>1</v>
      </c>
      <c r="BN250" s="155">
        <f t="shared" si="3645"/>
        <v>1</v>
      </c>
      <c r="BO250" s="156">
        <f t="shared" si="3645"/>
        <v>1</v>
      </c>
      <c r="BP250" s="155">
        <f t="shared" si="3645"/>
        <v>1.0000000000000002</v>
      </c>
      <c r="BQ250" s="156">
        <f t="shared" si="3645"/>
        <v>1</v>
      </c>
      <c r="BR250" s="155">
        <f t="shared" si="3645"/>
        <v>1</v>
      </c>
      <c r="BS250" s="156">
        <f t="shared" si="3645"/>
        <v>0.99999999999999989</v>
      </c>
      <c r="BT250" s="155">
        <f t="shared" si="3645"/>
        <v>1.0000000000000002</v>
      </c>
      <c r="BU250" s="156">
        <f t="shared" si="3645"/>
        <v>1</v>
      </c>
      <c r="BV250" s="155">
        <f t="shared" si="3645"/>
        <v>1</v>
      </c>
      <c r="BW250" s="156">
        <f t="shared" si="3645"/>
        <v>0.99999999999999989</v>
      </c>
      <c r="BX250" s="155">
        <f t="shared" si="3645"/>
        <v>0.99999999999999989</v>
      </c>
      <c r="BY250" s="156">
        <f t="shared" si="3645"/>
        <v>1</v>
      </c>
      <c r="BZ250" s="155">
        <f t="shared" si="3645"/>
        <v>1</v>
      </c>
      <c r="CA250" s="156">
        <f t="shared" si="3645"/>
        <v>1</v>
      </c>
      <c r="CB250" s="155">
        <f t="shared" si="3645"/>
        <v>0.99999999999999989</v>
      </c>
      <c r="CC250" s="156">
        <f t="shared" si="3645"/>
        <v>1</v>
      </c>
      <c r="CD250" s="155">
        <f t="shared" si="3645"/>
        <v>1</v>
      </c>
      <c r="CE250" s="156">
        <f t="shared" si="3645"/>
        <v>1</v>
      </c>
      <c r="CF250" s="155">
        <f t="shared" si="3645"/>
        <v>1</v>
      </c>
      <c r="CG250" s="156">
        <f t="shared" si="3645"/>
        <v>1</v>
      </c>
      <c r="CH250" s="155">
        <f t="shared" si="3645"/>
        <v>1</v>
      </c>
      <c r="CI250" s="156">
        <f t="shared" si="3645"/>
        <v>1.0000000000000002</v>
      </c>
      <c r="CJ250" s="155">
        <f t="shared" si="3645"/>
        <v>1.0000000000000002</v>
      </c>
      <c r="CK250" s="156">
        <f t="shared" si="3645"/>
        <v>0.99999999999999967</v>
      </c>
    </row>
    <row r="251" spans="1:89" ht="14" thickTop="1" x14ac:dyDescent="0.15">
      <c r="A251" s="187"/>
    </row>
    <row r="253" spans="1:89" x14ac:dyDescent="0.15">
      <c r="A253" s="301">
        <f>+A222+1</f>
        <v>44113</v>
      </c>
      <c r="B253" s="301"/>
      <c r="C253" s="301"/>
      <c r="D253" s="301"/>
      <c r="BI253" s="300">
        <f>+BI222+1</f>
        <v>44113</v>
      </c>
      <c r="BJ253" s="300"/>
      <c r="BK253" s="300"/>
      <c r="BL253" s="300"/>
    </row>
    <row r="254" spans="1:89" ht="14" thickBot="1" x14ac:dyDescent="0.2">
      <c r="AE254" s="272" t="s">
        <v>84</v>
      </c>
    </row>
    <row r="255" spans="1:89" ht="15" thickTop="1" thickBot="1" x14ac:dyDescent="0.2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 x14ac:dyDescent="0.2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 x14ac:dyDescent="0.15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512</v>
      </c>
      <c r="AG257" s="186">
        <f t="shared" ref="AG257:AV258" si="3646">SUMIF($A$9:$A$32,$AE257,C$257:C$280)</f>
        <v>410</v>
      </c>
      <c r="AH257" s="127">
        <f t="shared" si="3646"/>
        <v>226</v>
      </c>
      <c r="AI257" s="180">
        <f t="shared" si="3646"/>
        <v>267</v>
      </c>
      <c r="AJ257" s="126">
        <f t="shared" si="3646"/>
        <v>399</v>
      </c>
      <c r="AK257" s="128">
        <f t="shared" si="3646"/>
        <v>318</v>
      </c>
      <c r="AL257" s="127">
        <f t="shared" si="3646"/>
        <v>665</v>
      </c>
      <c r="AM257" s="180">
        <f t="shared" si="3646"/>
        <v>507</v>
      </c>
      <c r="AN257" s="126">
        <f t="shared" si="3646"/>
        <v>105</v>
      </c>
      <c r="AO257" s="128">
        <f t="shared" si="3646"/>
        <v>152</v>
      </c>
      <c r="AP257" s="127">
        <f t="shared" si="3646"/>
        <v>211</v>
      </c>
      <c r="AQ257" s="126">
        <f t="shared" si="3646"/>
        <v>396</v>
      </c>
      <c r="AR257" s="179">
        <f t="shared" si="3646"/>
        <v>648</v>
      </c>
      <c r="AS257" s="181">
        <f t="shared" si="3646"/>
        <v>729</v>
      </c>
      <c r="AT257" s="126">
        <f t="shared" si="3646"/>
        <v>439</v>
      </c>
      <c r="AU257" s="128">
        <f t="shared" si="3646"/>
        <v>362</v>
      </c>
      <c r="AV257" s="127">
        <f t="shared" si="3646"/>
        <v>462</v>
      </c>
      <c r="AW257" s="180">
        <f t="shared" ref="AW257:BE258" si="3647">SUMIF($A$9:$A$32,$AE257,S$257:S$280)</f>
        <v>321</v>
      </c>
      <c r="AX257" s="126">
        <f t="shared" si="3647"/>
        <v>131</v>
      </c>
      <c r="AY257" s="128">
        <f t="shared" si="3647"/>
        <v>181</v>
      </c>
      <c r="AZ257" s="127">
        <f t="shared" si="3647"/>
        <v>277</v>
      </c>
      <c r="BA257" s="180">
        <f t="shared" si="3647"/>
        <v>437</v>
      </c>
      <c r="BB257" s="126">
        <f t="shared" si="3647"/>
        <v>296</v>
      </c>
      <c r="BC257" s="128">
        <f t="shared" si="3647"/>
        <v>276</v>
      </c>
      <c r="BD257" s="184">
        <f t="shared" si="3647"/>
        <v>534</v>
      </c>
      <c r="BE257" s="185">
        <f t="shared" si="3647"/>
        <v>521</v>
      </c>
      <c r="BF257" s="170">
        <f>AF257+AH257+AJ257+AL257+AN257+AP257+AR257+AT257+AV257+AX257+AZ257+BB257+BD257</f>
        <v>4905</v>
      </c>
      <c r="BG257" s="171">
        <f>AG257+AI257+AK257+AM257+AO257+AQ257+AS257+AU257+AW257+AY257+BA257+BC257+BE257</f>
        <v>4877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15">
      <c r="A258" s="137" t="s">
        <v>17</v>
      </c>
      <c r="B258" s="189">
        <v>130</v>
      </c>
      <c r="C258" s="190">
        <v>0</v>
      </c>
      <c r="D258" s="191">
        <v>89</v>
      </c>
      <c r="E258" s="192">
        <v>0</v>
      </c>
      <c r="F258" s="189">
        <v>198</v>
      </c>
      <c r="G258" s="193">
        <v>3</v>
      </c>
      <c r="H258" s="191">
        <v>151</v>
      </c>
      <c r="I258" s="192">
        <v>26</v>
      </c>
      <c r="J258" s="189">
        <v>4</v>
      </c>
      <c r="K258" s="193">
        <v>9</v>
      </c>
      <c r="L258" s="191">
        <v>7</v>
      </c>
      <c r="M258" s="189">
        <v>15</v>
      </c>
      <c r="N258" s="194">
        <v>42</v>
      </c>
      <c r="O258" s="195">
        <v>38</v>
      </c>
      <c r="P258" s="189">
        <v>30</v>
      </c>
      <c r="Q258" s="193">
        <v>0</v>
      </c>
      <c r="R258" s="191">
        <v>6</v>
      </c>
      <c r="S258" s="192">
        <v>0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657</v>
      </c>
      <c r="AC258" s="173">
        <f t="shared" ref="AC258:AC277" si="3676">SUM(C258,E258,G258,I258,K258,M258,O258,Q258,S258,U258,W258,Y258,AA258)</f>
        <v>91</v>
      </c>
      <c r="AE258" s="277" t="str">
        <f>$AE$10</f>
        <v>08:00 - 08:59</v>
      </c>
      <c r="AF258" s="126">
        <f>SUMIF($A$9:$A$32,$AE258,B$257:B$280)</f>
        <v>452</v>
      </c>
      <c r="AG258" s="190">
        <f t="shared" si="3646"/>
        <v>367</v>
      </c>
      <c r="AH258" s="191">
        <f t="shared" si="3646"/>
        <v>256</v>
      </c>
      <c r="AI258" s="192">
        <f t="shared" si="3646"/>
        <v>209</v>
      </c>
      <c r="AJ258" s="278">
        <f t="shared" si="3646"/>
        <v>382</v>
      </c>
      <c r="AK258" s="193">
        <f t="shared" si="3646"/>
        <v>274</v>
      </c>
      <c r="AL258" s="191">
        <f t="shared" si="3646"/>
        <v>647</v>
      </c>
      <c r="AM258" s="192">
        <f t="shared" si="3646"/>
        <v>496</v>
      </c>
      <c r="AN258" s="278">
        <f t="shared" si="3646"/>
        <v>94</v>
      </c>
      <c r="AO258" s="193">
        <f t="shared" si="3646"/>
        <v>193</v>
      </c>
      <c r="AP258" s="191">
        <f t="shared" si="3646"/>
        <v>228</v>
      </c>
      <c r="AQ258" s="278">
        <f t="shared" si="3646"/>
        <v>421</v>
      </c>
      <c r="AR258" s="194">
        <f t="shared" si="3646"/>
        <v>580</v>
      </c>
      <c r="AS258" s="195">
        <f t="shared" si="3646"/>
        <v>675</v>
      </c>
      <c r="AT258" s="278">
        <f t="shared" si="3646"/>
        <v>400</v>
      </c>
      <c r="AU258" s="193">
        <f t="shared" si="3646"/>
        <v>278</v>
      </c>
      <c r="AV258" s="191">
        <f t="shared" si="3646"/>
        <v>430</v>
      </c>
      <c r="AW258" s="192">
        <f t="shared" si="3647"/>
        <v>271</v>
      </c>
      <c r="AX258" s="278">
        <f t="shared" si="3647"/>
        <v>73</v>
      </c>
      <c r="AY258" s="193">
        <f t="shared" si="3647"/>
        <v>153</v>
      </c>
      <c r="AZ258" s="191">
        <f t="shared" si="3647"/>
        <v>260</v>
      </c>
      <c r="BA258" s="192">
        <f t="shared" si="3647"/>
        <v>492</v>
      </c>
      <c r="BB258" s="278">
        <f t="shared" si="3647"/>
        <v>328</v>
      </c>
      <c r="BC258" s="193">
        <f t="shared" si="3647"/>
        <v>280</v>
      </c>
      <c r="BD258" s="191">
        <f t="shared" si="3647"/>
        <v>543</v>
      </c>
      <c r="BE258" s="278">
        <f t="shared" si="3647"/>
        <v>515</v>
      </c>
      <c r="BF258" s="172">
        <f>SUM(AF258,AH258,AJ258,AL258,AN258,AP258,AR258,AT258,AV258,AX258,AZ258,BB258,BD258)</f>
        <v>4673</v>
      </c>
      <c r="BG258" s="173">
        <f>SUM(AG258,AI258,AK258,AM258,AO258,AQ258,AS258,AU258,AW258,AY258,BA258,BC258,BE258)</f>
        <v>4624</v>
      </c>
      <c r="BI258" s="137" t="s">
        <v>17</v>
      </c>
      <c r="BJ258" s="129">
        <f>B258/B281</f>
        <v>1.801052923247437E-2</v>
      </c>
      <c r="BK258" s="130">
        <f t="shared" ref="BK258" si="3677">C258/C281</f>
        <v>0</v>
      </c>
      <c r="BL258" s="131">
        <f t="shared" ref="BL258" si="3678">D258/D281</f>
        <v>2.5538020086083215E-2</v>
      </c>
      <c r="BM258" s="132">
        <f t="shared" ref="BM258" si="3679">E258/E281</f>
        <v>0</v>
      </c>
      <c r="BN258" s="129">
        <f t="shared" ref="BN258" si="3680">F258/F281</f>
        <v>3.1053952321204517E-2</v>
      </c>
      <c r="BO258" s="130">
        <f t="shared" ref="BO258" si="3681">G258/G281</f>
        <v>4.96031746031746E-4</v>
      </c>
      <c r="BP258" s="131">
        <f t="shared" ref="BP258" si="3682">H258/H281</f>
        <v>1.5469726462452617E-2</v>
      </c>
      <c r="BQ258" s="132">
        <f t="shared" ref="BQ258" si="3683">I258/I281</f>
        <v>2.8368794326241137E-3</v>
      </c>
      <c r="BR258" s="129">
        <f t="shared" ref="BR258" si="3684">J258/J281</f>
        <v>1.9295706705258081E-3</v>
      </c>
      <c r="BS258" s="130">
        <f t="shared" ref="BS258" si="3685">K258/K281</f>
        <v>5.597014925373134E-3</v>
      </c>
      <c r="BT258" s="131">
        <f t="shared" ref="BT258" si="3686">L258/L281</f>
        <v>1.571973950145969E-3</v>
      </c>
      <c r="BU258" s="129">
        <f t="shared" ref="BU258" si="3687">M258/M281</f>
        <v>3.5570310647379654E-3</v>
      </c>
      <c r="BV258" s="133">
        <f t="shared" ref="BV258" si="3688">N258/N281</f>
        <v>5.0620706279378086E-3</v>
      </c>
      <c r="BW258" s="134">
        <f t="shared" ref="BW258" si="3689">O258/O281</f>
        <v>4.3374044058897389E-3</v>
      </c>
      <c r="BX258" s="129">
        <f t="shared" ref="BX258" si="3690">P258/P281</f>
        <v>5.8754406580493537E-3</v>
      </c>
      <c r="BY258" s="130">
        <f t="shared" ref="BY258" si="3691">Q258/Q281</f>
        <v>0</v>
      </c>
      <c r="BZ258" s="131">
        <f t="shared" ref="BZ258" si="3692">R258/R281</f>
        <v>1.0606328442637441E-3</v>
      </c>
      <c r="CA258" s="132">
        <f t="shared" ref="CA258" si="3693">S258/S281</f>
        <v>0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0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9.2346616065781158E-3</v>
      </c>
      <c r="CK258" s="136">
        <f t="shared" ref="CK258" si="3703">AC258/AC281</f>
        <v>1.2827199300847159E-3</v>
      </c>
    </row>
    <row r="259" spans="1:89" ht="14" thickBot="1" x14ac:dyDescent="0.2">
      <c r="A259" s="146" t="s">
        <v>18</v>
      </c>
      <c r="B259" s="196">
        <v>489</v>
      </c>
      <c r="C259" s="197">
        <v>0</v>
      </c>
      <c r="D259" s="198">
        <v>215</v>
      </c>
      <c r="E259" s="199">
        <v>3</v>
      </c>
      <c r="F259" s="196">
        <v>418</v>
      </c>
      <c r="G259" s="200">
        <v>10</v>
      </c>
      <c r="H259" s="198">
        <v>373</v>
      </c>
      <c r="I259" s="199">
        <v>101</v>
      </c>
      <c r="J259" s="196">
        <v>47</v>
      </c>
      <c r="K259" s="200">
        <v>36</v>
      </c>
      <c r="L259" s="198">
        <v>75</v>
      </c>
      <c r="M259" s="196">
        <v>195</v>
      </c>
      <c r="N259" s="201">
        <v>311</v>
      </c>
      <c r="O259" s="202">
        <v>316</v>
      </c>
      <c r="P259" s="196">
        <v>212</v>
      </c>
      <c r="Q259" s="200">
        <v>287</v>
      </c>
      <c r="R259" s="198">
        <v>182</v>
      </c>
      <c r="S259" s="199">
        <v>183</v>
      </c>
      <c r="T259" s="196">
        <v>30</v>
      </c>
      <c r="U259" s="200">
        <v>57</v>
      </c>
      <c r="V259" s="198">
        <v>116</v>
      </c>
      <c r="W259" s="199">
        <v>164</v>
      </c>
      <c r="X259" s="196">
        <v>180</v>
      </c>
      <c r="Y259" s="200">
        <v>130</v>
      </c>
      <c r="Z259" s="198">
        <v>357</v>
      </c>
      <c r="AA259" s="196">
        <v>248</v>
      </c>
      <c r="AB259" s="172">
        <f t="shared" si="3675"/>
        <v>3005</v>
      </c>
      <c r="AC259" s="173">
        <f t="shared" si="3676"/>
        <v>1730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6.7747298420615124E-2</v>
      </c>
      <c r="BK259" s="130">
        <f t="shared" ref="BK259" si="3704">C259/C281</f>
        <v>0</v>
      </c>
      <c r="BL259" s="131">
        <f t="shared" ref="BL259" si="3705">D259/D281</f>
        <v>6.1692969870875178E-2</v>
      </c>
      <c r="BM259" s="132">
        <f t="shared" ref="BM259" si="3706">E259/E281</f>
        <v>7.874015748031496E-4</v>
      </c>
      <c r="BN259" s="129">
        <f t="shared" ref="BN259" si="3707">F259/F281</f>
        <v>6.5558343789209536E-2</v>
      </c>
      <c r="BO259" s="130">
        <f t="shared" ref="BO259" si="3708">G259/G281</f>
        <v>1.6534391534391533E-3</v>
      </c>
      <c r="BP259" s="131">
        <f t="shared" ref="BP259" si="3709">H259/H281</f>
        <v>3.8213297817846534E-2</v>
      </c>
      <c r="BQ259" s="132">
        <f t="shared" ref="BQ259" si="3710">I259/I281</f>
        <v>1.1020185488270594E-2</v>
      </c>
      <c r="BR259" s="129">
        <f t="shared" ref="BR259" si="3711">J259/J281</f>
        <v>2.2672455378678243E-2</v>
      </c>
      <c r="BS259" s="130">
        <f t="shared" ref="BS259" si="3712">K259/K281</f>
        <v>2.2388059701492536E-2</v>
      </c>
      <c r="BT259" s="131">
        <f t="shared" ref="BT259" si="3713">L259/L281</f>
        <v>1.684257803727824E-2</v>
      </c>
      <c r="BU259" s="129">
        <f t="shared" ref="BU259" si="3714">M259/M281</f>
        <v>4.6241403841593552E-2</v>
      </c>
      <c r="BV259" s="133">
        <f t="shared" ref="BV259" si="3715">N259/N281</f>
        <v>3.7483427744968059E-2</v>
      </c>
      <c r="BW259" s="134">
        <f t="shared" ref="BW259" si="3716">O259/O281</f>
        <v>3.6068941901609405E-2</v>
      </c>
      <c r="BX259" s="129">
        <f t="shared" ref="BX259" si="3717">P259/P281</f>
        <v>4.1519780650215436E-2</v>
      </c>
      <c r="BY259" s="130">
        <f t="shared" ref="BY259" si="3718">Q259/Q281</f>
        <v>6.3257659246197931E-2</v>
      </c>
      <c r="BZ259" s="131">
        <f t="shared" ref="BZ259" si="3719">R259/R281</f>
        <v>3.2172529609333568E-2</v>
      </c>
      <c r="CA259" s="132">
        <f t="shared" ref="CA259" si="3720">S259/S281</f>
        <v>3.3845015720362491E-2</v>
      </c>
      <c r="CB259" s="129">
        <f t="shared" ref="CB259" si="3721">T259/T281</f>
        <v>1.8691588785046728E-2</v>
      </c>
      <c r="CC259" s="130">
        <f t="shared" ref="CC259" si="3722">U259/U281</f>
        <v>4.432348367029549E-2</v>
      </c>
      <c r="CD259" s="131">
        <f t="shared" ref="CD259" si="3723">V259/V281</f>
        <v>2.1006881564650488E-2</v>
      </c>
      <c r="CE259" s="132">
        <f t="shared" ref="CE259" si="3724">W259/W281</f>
        <v>3.0353507310753286E-2</v>
      </c>
      <c r="CF259" s="129">
        <f t="shared" ref="CF259" si="3725">X259/X281</f>
        <v>4.1095890410958902E-2</v>
      </c>
      <c r="CG259" s="130">
        <f t="shared" ref="CG259" si="3726">Y259/Y281</f>
        <v>4.3275632490013316E-2</v>
      </c>
      <c r="CH259" s="131">
        <f t="shared" ref="CH259" si="3727">Z259/Z281</f>
        <v>4.9500831946755405E-2</v>
      </c>
      <c r="CI259" s="129">
        <f t="shared" ref="CI259" si="3728">AA259/AA281</f>
        <v>2.5116467490378772E-2</v>
      </c>
      <c r="CJ259" s="135">
        <f t="shared" ref="CJ259" si="3729">AB259/AB281</f>
        <v>4.2237683603907512E-2</v>
      </c>
      <c r="CK259" s="136">
        <f t="shared" ref="CK259" si="3730">AC259/AC281</f>
        <v>2.4385774495017127E-2</v>
      </c>
    </row>
    <row r="260" spans="1:89" ht="15" thickTop="1" thickBot="1" x14ac:dyDescent="0.2">
      <c r="A260" s="137" t="s">
        <v>19</v>
      </c>
      <c r="B260" s="189">
        <v>536</v>
      </c>
      <c r="C260" s="190">
        <v>220</v>
      </c>
      <c r="D260" s="191">
        <v>238</v>
      </c>
      <c r="E260" s="192">
        <v>185</v>
      </c>
      <c r="F260" s="189">
        <v>462</v>
      </c>
      <c r="G260" s="193">
        <v>268</v>
      </c>
      <c r="H260" s="191">
        <v>575</v>
      </c>
      <c r="I260" s="192">
        <v>458</v>
      </c>
      <c r="J260" s="189">
        <v>73</v>
      </c>
      <c r="K260" s="193">
        <v>163</v>
      </c>
      <c r="L260" s="191">
        <v>227</v>
      </c>
      <c r="M260" s="189">
        <v>262</v>
      </c>
      <c r="N260" s="194">
        <v>587</v>
      </c>
      <c r="O260" s="195">
        <v>633</v>
      </c>
      <c r="P260" s="189">
        <v>401</v>
      </c>
      <c r="Q260" s="193">
        <v>304</v>
      </c>
      <c r="R260" s="191">
        <v>380</v>
      </c>
      <c r="S260" s="192">
        <v>231</v>
      </c>
      <c r="T260" s="189">
        <v>70</v>
      </c>
      <c r="U260" s="193">
        <v>160</v>
      </c>
      <c r="V260" s="191">
        <v>264</v>
      </c>
      <c r="W260" s="192">
        <v>333</v>
      </c>
      <c r="X260" s="189">
        <v>255</v>
      </c>
      <c r="Y260" s="193">
        <v>259</v>
      </c>
      <c r="Z260" s="191">
        <v>561</v>
      </c>
      <c r="AA260" s="189">
        <v>368</v>
      </c>
      <c r="AB260" s="172">
        <f t="shared" si="3675"/>
        <v>4629</v>
      </c>
      <c r="AC260" s="173">
        <f t="shared" si="3676"/>
        <v>3844</v>
      </c>
      <c r="AE260" s="269" t="s">
        <v>13</v>
      </c>
      <c r="AF260" s="20">
        <f t="shared" ref="AF260:BG260" si="3731">SUM(AF257:AF259)</f>
        <v>964</v>
      </c>
      <c r="AG260" s="21">
        <f t="shared" si="3731"/>
        <v>777</v>
      </c>
      <c r="AH260" s="20">
        <f t="shared" si="3731"/>
        <v>482</v>
      </c>
      <c r="AI260" s="21">
        <f t="shared" si="3731"/>
        <v>476</v>
      </c>
      <c r="AJ260" s="20">
        <f t="shared" si="3731"/>
        <v>781</v>
      </c>
      <c r="AK260" s="21">
        <f t="shared" si="3731"/>
        <v>592</v>
      </c>
      <c r="AL260" s="20">
        <f t="shared" si="3731"/>
        <v>1312</v>
      </c>
      <c r="AM260" s="21">
        <f t="shared" si="3731"/>
        <v>1003</v>
      </c>
      <c r="AN260" s="20">
        <f t="shared" si="3731"/>
        <v>199</v>
      </c>
      <c r="AO260" s="21">
        <f t="shared" si="3731"/>
        <v>345</v>
      </c>
      <c r="AP260" s="20">
        <f t="shared" si="3731"/>
        <v>439</v>
      </c>
      <c r="AQ260" s="21">
        <f t="shared" si="3731"/>
        <v>817</v>
      </c>
      <c r="AR260" s="20">
        <f t="shared" si="3731"/>
        <v>1228</v>
      </c>
      <c r="AS260" s="21">
        <f t="shared" si="3731"/>
        <v>1404</v>
      </c>
      <c r="AT260" s="20">
        <f t="shared" si="3731"/>
        <v>839</v>
      </c>
      <c r="AU260" s="21">
        <f t="shared" si="3731"/>
        <v>640</v>
      </c>
      <c r="AV260" s="20">
        <f t="shared" si="3731"/>
        <v>892</v>
      </c>
      <c r="AW260" s="21">
        <f t="shared" si="3731"/>
        <v>592</v>
      </c>
      <c r="AX260" s="20">
        <f t="shared" si="3731"/>
        <v>204</v>
      </c>
      <c r="AY260" s="21">
        <f t="shared" si="3731"/>
        <v>334</v>
      </c>
      <c r="AZ260" s="20">
        <f t="shared" si="3731"/>
        <v>537</v>
      </c>
      <c r="BA260" s="21">
        <f t="shared" si="3731"/>
        <v>929</v>
      </c>
      <c r="BB260" s="20">
        <f t="shared" si="3731"/>
        <v>624</v>
      </c>
      <c r="BC260" s="21">
        <f t="shared" si="3731"/>
        <v>556</v>
      </c>
      <c r="BD260" s="20">
        <f t="shared" si="3731"/>
        <v>1077</v>
      </c>
      <c r="BE260" s="21">
        <f t="shared" si="3731"/>
        <v>1036</v>
      </c>
      <c r="BF260" s="174">
        <f t="shared" si="3731"/>
        <v>9578</v>
      </c>
      <c r="BG260" s="175">
        <f t="shared" si="3731"/>
        <v>9501</v>
      </c>
      <c r="BI260" s="137" t="s">
        <v>19</v>
      </c>
      <c r="BJ260" s="129">
        <f>B260/B281</f>
        <v>7.4258797450817399E-2</v>
      </c>
      <c r="BK260" s="130">
        <f t="shared" ref="BK260" si="3732">C260/C281</f>
        <v>2.8122203758149049E-2</v>
      </c>
      <c r="BL260" s="131">
        <f t="shared" ref="BL260" si="3733">D260/D281</f>
        <v>6.8292682926829273E-2</v>
      </c>
      <c r="BM260" s="132">
        <f t="shared" ref="BM260" si="3734">E260/E281</f>
        <v>4.8556430446194225E-2</v>
      </c>
      <c r="BN260" s="129">
        <f t="shared" ref="BN260" si="3735">F260/F281</f>
        <v>7.245922208281054E-2</v>
      </c>
      <c r="BO260" s="130">
        <f t="shared" ref="BO260" si="3736">G260/G281</f>
        <v>4.431216931216931E-2</v>
      </c>
      <c r="BP260" s="131">
        <f t="shared" ref="BP260" si="3737">H260/H281</f>
        <v>5.8907898780862618E-2</v>
      </c>
      <c r="BQ260" s="132">
        <f t="shared" ref="BQ260" si="3738">I260/I281</f>
        <v>4.9972722313147845E-2</v>
      </c>
      <c r="BR260" s="129">
        <f t="shared" ref="BR260" si="3739">J260/J281</f>
        <v>3.5214664737095995E-2</v>
      </c>
      <c r="BS260" s="130">
        <f t="shared" ref="BS260" si="3740">K260/K281</f>
        <v>0.1013681592039801</v>
      </c>
      <c r="BT260" s="131">
        <f t="shared" ref="BT260" si="3741">L260/L281</f>
        <v>5.0976869526162136E-2</v>
      </c>
      <c r="BU260" s="129">
        <f t="shared" ref="BU260" si="3742">M260/M281</f>
        <v>6.2129475930756461E-2</v>
      </c>
      <c r="BV260" s="133">
        <f t="shared" ref="BV260" si="3743">N260/N281</f>
        <v>7.0748463299987949E-2</v>
      </c>
      <c r="BW260" s="134">
        <f t="shared" ref="BW260" si="3744">O260/O281</f>
        <v>7.225202602442643E-2</v>
      </c>
      <c r="BX260" s="129">
        <f t="shared" ref="BX260" si="3745">P260/P281</f>
        <v>7.8535056795926358E-2</v>
      </c>
      <c r="BY260" s="130">
        <f t="shared" ref="BY260" si="3746">Q260/Q281</f>
        <v>6.7004628609213135E-2</v>
      </c>
      <c r="BZ260" s="131">
        <f t="shared" ref="BZ260" si="3747">R260/R281</f>
        <v>6.7173413470037122E-2</v>
      </c>
      <c r="CA260" s="132">
        <f t="shared" ref="CA260" si="3748">S260/S281</f>
        <v>4.2722396892916591E-2</v>
      </c>
      <c r="CB260" s="129">
        <f t="shared" ref="CB260" si="3749">T260/T281</f>
        <v>4.3613707165109032E-2</v>
      </c>
      <c r="CC260" s="130">
        <f t="shared" ref="CC260" si="3750">U260/U281</f>
        <v>0.12441679626749612</v>
      </c>
      <c r="CD260" s="131">
        <f t="shared" ref="CD260" si="3751">V260/V281</f>
        <v>4.7808764940239043E-2</v>
      </c>
      <c r="CE260" s="132">
        <f t="shared" ref="CE260" si="3752">W260/W281</f>
        <v>6.1632426429761245E-2</v>
      </c>
      <c r="CF260" s="129">
        <f t="shared" ref="CF260" si="3753">X260/X281</f>
        <v>5.8219178082191778E-2</v>
      </c>
      <c r="CG260" s="130">
        <f t="shared" ref="CG260" si="3754">Y260/Y281</f>
        <v>8.6218375499334227E-2</v>
      </c>
      <c r="CH260" s="131">
        <f t="shared" ref="CH260" si="3755">Z260/Z281</f>
        <v>7.7787021630615641E-2</v>
      </c>
      <c r="CI260" s="129">
        <f t="shared" ref="CI260" si="3756">AA260/AA281</f>
        <v>3.726959692120721E-2</v>
      </c>
      <c r="CJ260" s="135">
        <f t="shared" ref="CJ260" si="3757">AB260/AB281</f>
        <v>6.5064305292009281E-2</v>
      </c>
      <c r="CK260" s="136">
        <f t="shared" ref="CK260" si="3758">AC260/AC281</f>
        <v>5.41843451785236E-2</v>
      </c>
    </row>
    <row r="261" spans="1:89" ht="14" thickTop="1" x14ac:dyDescent="0.15">
      <c r="A261" s="146" t="s">
        <v>20</v>
      </c>
      <c r="B261" s="196">
        <v>512</v>
      </c>
      <c r="C261" s="197">
        <v>410</v>
      </c>
      <c r="D261" s="198">
        <v>226</v>
      </c>
      <c r="E261" s="199">
        <v>267</v>
      </c>
      <c r="F261" s="196">
        <v>399</v>
      </c>
      <c r="G261" s="200">
        <v>318</v>
      </c>
      <c r="H261" s="198">
        <v>665</v>
      </c>
      <c r="I261" s="199">
        <v>507</v>
      </c>
      <c r="J261" s="196">
        <v>105</v>
      </c>
      <c r="K261" s="200">
        <v>152</v>
      </c>
      <c r="L261" s="198">
        <v>211</v>
      </c>
      <c r="M261" s="196">
        <v>396</v>
      </c>
      <c r="N261" s="201">
        <v>648</v>
      </c>
      <c r="O261" s="202">
        <v>729</v>
      </c>
      <c r="P261" s="196">
        <v>439</v>
      </c>
      <c r="Q261" s="200">
        <v>362</v>
      </c>
      <c r="R261" s="198">
        <v>462</v>
      </c>
      <c r="S261" s="199">
        <v>321</v>
      </c>
      <c r="T261" s="196">
        <v>131</v>
      </c>
      <c r="U261" s="200">
        <v>181</v>
      </c>
      <c r="V261" s="198">
        <v>277</v>
      </c>
      <c r="W261" s="199">
        <v>437</v>
      </c>
      <c r="X261" s="196">
        <v>296</v>
      </c>
      <c r="Y261" s="200">
        <v>276</v>
      </c>
      <c r="Z261" s="198">
        <v>534</v>
      </c>
      <c r="AA261" s="196">
        <v>521</v>
      </c>
      <c r="AB261" s="172">
        <f t="shared" si="3675"/>
        <v>4905</v>
      </c>
      <c r="AC261" s="173">
        <f t="shared" si="3676"/>
        <v>4877</v>
      </c>
      <c r="BI261" s="146" t="s">
        <v>20</v>
      </c>
      <c r="BJ261" s="129">
        <f>B261/B281</f>
        <v>7.0933776669437523E-2</v>
      </c>
      <c r="BK261" s="130">
        <f t="shared" ref="BK261" si="3759">C261/C281</f>
        <v>5.2409561549277769E-2</v>
      </c>
      <c r="BL261" s="131">
        <f t="shared" ref="BL261" si="3760">D261/D281</f>
        <v>6.4849354375896701E-2</v>
      </c>
      <c r="BM261" s="132">
        <f t="shared" ref="BM261" si="3761">E261/E281</f>
        <v>7.0078740157480321E-2</v>
      </c>
      <c r="BN261" s="129">
        <f t="shared" ref="BN261" si="3762">F261/F281</f>
        <v>6.257841907151819E-2</v>
      </c>
      <c r="BO261" s="130">
        <f t="shared" ref="BO261" si="3763">G261/G281</f>
        <v>5.257936507936508E-2</v>
      </c>
      <c r="BP261" s="131">
        <f t="shared" ref="BP261" si="3764">H261/H281</f>
        <v>6.8128265546562858E-2</v>
      </c>
      <c r="BQ261" s="132">
        <f t="shared" ref="BQ261" si="3765">I261/I281</f>
        <v>5.5319148936170209E-2</v>
      </c>
      <c r="BR261" s="129">
        <f t="shared" ref="BR261" si="3766">J261/J281</f>
        <v>5.0651230101302458E-2</v>
      </c>
      <c r="BS261" s="130">
        <f t="shared" ref="BS261" si="3767">K261/K281</f>
        <v>9.4527363184079602E-2</v>
      </c>
      <c r="BT261" s="131">
        <f t="shared" ref="BT261" si="3768">L261/L281</f>
        <v>4.738378621154278E-2</v>
      </c>
      <c r="BU261" s="129">
        <f t="shared" ref="BU261" si="3769">M261/M281</f>
        <v>9.390562010908228E-2</v>
      </c>
      <c r="BV261" s="133">
        <f t="shared" ref="BV261" si="3770">N261/N281</f>
        <v>7.8100518259611909E-2</v>
      </c>
      <c r="BW261" s="134">
        <f t="shared" ref="BW261" si="3771">O261/O281</f>
        <v>8.320967926035841E-2</v>
      </c>
      <c r="BX261" s="129">
        <f t="shared" ref="BX261" si="3772">P261/P281</f>
        <v>8.5977281629455546E-2</v>
      </c>
      <c r="BY261" s="130">
        <f t="shared" ref="BY261" si="3773">Q261/Q281</f>
        <v>7.9788406435970904E-2</v>
      </c>
      <c r="BZ261" s="131">
        <f t="shared" ref="BZ261" si="3774">R261/R281</f>
        <v>8.1668729008308294E-2</v>
      </c>
      <c r="CA261" s="132">
        <f t="shared" ref="CA261" si="3775">S261/S281</f>
        <v>5.9367486591455521E-2</v>
      </c>
      <c r="CB261" s="129">
        <f t="shared" ref="CB261" si="3776">T261/T281</f>
        <v>8.1619937694704048E-2</v>
      </c>
      <c r="CC261" s="130">
        <f t="shared" ref="CC261" si="3777">U261/U281</f>
        <v>0.14074650077760498</v>
      </c>
      <c r="CD261" s="131">
        <f t="shared" ref="CD261" si="3778">V261/V281</f>
        <v>5.016298442593263E-2</v>
      </c>
      <c r="CE261" s="132">
        <f t="shared" ref="CE261" si="3779">W261/W281</f>
        <v>8.0880992041458447E-2</v>
      </c>
      <c r="CF261" s="129">
        <f t="shared" ref="CF261" si="3780">X261/X281</f>
        <v>6.7579908675799091E-2</v>
      </c>
      <c r="CG261" s="130">
        <f t="shared" ref="CG261" si="3781">Y261/Y281</f>
        <v>9.1877496671105188E-2</v>
      </c>
      <c r="CH261" s="131">
        <f t="shared" ref="CH261" si="3782">Z261/Z281</f>
        <v>7.4043261231281202E-2</v>
      </c>
      <c r="CI261" s="129">
        <f t="shared" ref="CI261" si="3783">AA261/AA281</f>
        <v>5.2764836945513469E-2</v>
      </c>
      <c r="CJ261" s="135">
        <f t="shared" ref="CJ261" si="3784">AB261/AB281</f>
        <v>6.8943706514864006E-2</v>
      </c>
      <c r="CK261" s="136">
        <f t="shared" ref="CK261" si="3785">AC261/AC281</f>
        <v>6.8745330758496259E-2</v>
      </c>
    </row>
    <row r="262" spans="1:89" ht="14" thickBot="1" x14ac:dyDescent="0.2">
      <c r="A262" s="137" t="s">
        <v>21</v>
      </c>
      <c r="B262" s="189">
        <v>452</v>
      </c>
      <c r="C262" s="190">
        <v>367</v>
      </c>
      <c r="D262" s="191">
        <v>256</v>
      </c>
      <c r="E262" s="192">
        <v>209</v>
      </c>
      <c r="F262" s="189">
        <v>382</v>
      </c>
      <c r="G262" s="193">
        <v>274</v>
      </c>
      <c r="H262" s="191">
        <v>647</v>
      </c>
      <c r="I262" s="192">
        <v>496</v>
      </c>
      <c r="J262" s="189">
        <v>94</v>
      </c>
      <c r="K262" s="193">
        <v>193</v>
      </c>
      <c r="L262" s="191">
        <v>228</v>
      </c>
      <c r="M262" s="189">
        <v>421</v>
      </c>
      <c r="N262" s="194">
        <v>580</v>
      </c>
      <c r="O262" s="195">
        <v>675</v>
      </c>
      <c r="P262" s="189">
        <v>400</v>
      </c>
      <c r="Q262" s="193">
        <v>278</v>
      </c>
      <c r="R262" s="191">
        <v>430</v>
      </c>
      <c r="S262" s="192">
        <v>271</v>
      </c>
      <c r="T262" s="189">
        <v>73</v>
      </c>
      <c r="U262" s="193">
        <v>153</v>
      </c>
      <c r="V262" s="191">
        <v>260</v>
      </c>
      <c r="W262" s="192">
        <v>492</v>
      </c>
      <c r="X262" s="189">
        <v>328</v>
      </c>
      <c r="Y262" s="193">
        <v>280</v>
      </c>
      <c r="Z262" s="191">
        <v>543</v>
      </c>
      <c r="AA262" s="189">
        <v>515</v>
      </c>
      <c r="AB262" s="172">
        <f t="shared" si="3675"/>
        <v>4673</v>
      </c>
      <c r="AC262" s="173">
        <f t="shared" si="3676"/>
        <v>4624</v>
      </c>
      <c r="AE262" s="272" t="s">
        <v>85</v>
      </c>
      <c r="BI262" s="137" t="s">
        <v>21</v>
      </c>
      <c r="BJ262" s="129">
        <f>B262/B281</f>
        <v>6.2621224715987814E-2</v>
      </c>
      <c r="BK262" s="130">
        <f t="shared" ref="BK262" si="3786">C262/C281</f>
        <v>4.6912948996548638E-2</v>
      </c>
      <c r="BL262" s="131">
        <f t="shared" ref="BL262" si="3787">D262/D281</f>
        <v>7.3457675753228119E-2</v>
      </c>
      <c r="BM262" s="132">
        <f t="shared" ref="BM262" si="3788">E262/E281</f>
        <v>5.4855643044619422E-2</v>
      </c>
      <c r="BN262" s="129">
        <f t="shared" ref="BN262" si="3789">F262/F281</f>
        <v>5.9912170639899627E-2</v>
      </c>
      <c r="BO262" s="130">
        <f t="shared" ref="BO262" si="3790">G262/G281</f>
        <v>4.5304232804232805E-2</v>
      </c>
      <c r="BP262" s="131">
        <f t="shared" ref="BP262" si="3791">H262/H281</f>
        <v>6.6284192193422811E-2</v>
      </c>
      <c r="BQ262" s="132">
        <f t="shared" ref="BQ262" si="3792">I262/I281</f>
        <v>5.4118930714675398E-2</v>
      </c>
      <c r="BR262" s="129">
        <f t="shared" ref="BR262" si="3793">J262/J281</f>
        <v>4.5344910757356485E-2</v>
      </c>
      <c r="BS262" s="130">
        <f t="shared" ref="BS262" si="3794">K262/K281</f>
        <v>0.12002487562189054</v>
      </c>
      <c r="BT262" s="131">
        <f t="shared" ref="BT262" si="3795">L262/L281</f>
        <v>5.1201437233325847E-2</v>
      </c>
      <c r="BU262" s="129">
        <f t="shared" ref="BU262" si="3796">M262/M281</f>
        <v>9.9834005216978897E-2</v>
      </c>
      <c r="BV262" s="133">
        <f t="shared" ref="BV262" si="3797">N262/N281</f>
        <v>6.9904784861998318E-2</v>
      </c>
      <c r="BW262" s="134">
        <f t="shared" ref="BW262" si="3798">O262/O281</f>
        <v>7.7045999315146677E-2</v>
      </c>
      <c r="BX262" s="129">
        <f t="shared" ref="BX262" si="3799">P262/P281</f>
        <v>7.8339208773991378E-2</v>
      </c>
      <c r="BY262" s="130">
        <f t="shared" ref="BY262" si="3800">Q262/Q281</f>
        <v>6.1273969583425174E-2</v>
      </c>
      <c r="BZ262" s="131">
        <f t="shared" ref="BZ262" si="3801">R262/R281</f>
        <v>7.6012020505568323E-2</v>
      </c>
      <c r="CA262" s="132">
        <f t="shared" ref="CA262" si="3802">S262/S281</f>
        <v>5.0120214536711671E-2</v>
      </c>
      <c r="CB262" s="129">
        <f t="shared" ref="CB262" si="3803">T262/T281</f>
        <v>4.5482866043613707E-2</v>
      </c>
      <c r="CC262" s="130">
        <f t="shared" ref="CC262" si="3804">U262/U281</f>
        <v>0.11897356143079316</v>
      </c>
      <c r="CD262" s="131">
        <f t="shared" ref="CD262" si="3805">V262/V281</f>
        <v>4.7084389713871785E-2</v>
      </c>
      <c r="CE262" s="132">
        <f t="shared" ref="CE262" si="3806">W262/W281</f>
        <v>9.1060521932259858E-2</v>
      </c>
      <c r="CF262" s="129">
        <f t="shared" ref="CF262" si="3807">X262/X281</f>
        <v>7.4885844748858441E-2</v>
      </c>
      <c r="CG262" s="130">
        <f t="shared" ref="CG262" si="3808">Y262/Y281</f>
        <v>9.3209054593874838E-2</v>
      </c>
      <c r="CH262" s="131">
        <f t="shared" ref="CH262" si="3809">Z262/Z281</f>
        <v>7.5291181364392681E-2</v>
      </c>
      <c r="CI262" s="129">
        <f t="shared" ref="CI262" si="3810">AA262/AA281</f>
        <v>5.2157180473972047E-2</v>
      </c>
      <c r="CJ262" s="135">
        <f t="shared" ref="CJ262" si="3811">AB262/AB281</f>
        <v>6.5682760559420905E-2</v>
      </c>
      <c r="CK262" s="136">
        <f t="shared" ref="CK262" si="3812">AC262/AC281</f>
        <v>6.5179087436392599E-2</v>
      </c>
    </row>
    <row r="263" spans="1:89" ht="15" thickTop="1" thickBot="1" x14ac:dyDescent="0.2">
      <c r="A263" s="146" t="s">
        <v>22</v>
      </c>
      <c r="B263" s="196">
        <v>496</v>
      </c>
      <c r="C263" s="197">
        <v>699</v>
      </c>
      <c r="D263" s="198">
        <v>239</v>
      </c>
      <c r="E263" s="199">
        <v>228</v>
      </c>
      <c r="F263" s="196">
        <v>466</v>
      </c>
      <c r="G263" s="200">
        <v>242</v>
      </c>
      <c r="H263" s="198">
        <v>509</v>
      </c>
      <c r="I263" s="199">
        <v>533</v>
      </c>
      <c r="J263" s="196">
        <v>103</v>
      </c>
      <c r="K263" s="200">
        <v>188</v>
      </c>
      <c r="L263" s="198">
        <v>227</v>
      </c>
      <c r="M263" s="196">
        <v>400</v>
      </c>
      <c r="N263" s="201">
        <v>592</v>
      </c>
      <c r="O263" s="202">
        <v>724</v>
      </c>
      <c r="P263" s="196">
        <v>334</v>
      </c>
      <c r="Q263" s="200">
        <v>266</v>
      </c>
      <c r="R263" s="198">
        <v>459</v>
      </c>
      <c r="S263" s="199">
        <v>279</v>
      </c>
      <c r="T263" s="196">
        <v>46</v>
      </c>
      <c r="U263" s="200">
        <v>87</v>
      </c>
      <c r="V263" s="198">
        <v>288</v>
      </c>
      <c r="W263" s="199">
        <v>403</v>
      </c>
      <c r="X263" s="196">
        <v>269</v>
      </c>
      <c r="Y263" s="200">
        <v>197</v>
      </c>
      <c r="Z263" s="198">
        <v>480</v>
      </c>
      <c r="AA263" s="196">
        <v>458</v>
      </c>
      <c r="AB263" s="172">
        <f t="shared" si="3675"/>
        <v>4508</v>
      </c>
      <c r="AC263" s="173">
        <f t="shared" si="3676"/>
        <v>4704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>
        <f>B263/B281</f>
        <v>6.8717096148517592E-2</v>
      </c>
      <c r="BK263" s="130">
        <f t="shared" ref="BK263" si="3813">C263/C281</f>
        <v>8.9351911031573569E-2</v>
      </c>
      <c r="BL263" s="131">
        <f t="shared" ref="BL263" si="3814">D263/D281</f>
        <v>6.857962697274031E-2</v>
      </c>
      <c r="BM263" s="132">
        <f t="shared" ref="BM263" si="3815">E263/E281</f>
        <v>5.9842519685039369E-2</v>
      </c>
      <c r="BN263" s="129">
        <f t="shared" ref="BN263" si="3816">F263/F281</f>
        <v>7.3086574654956091E-2</v>
      </c>
      <c r="BO263" s="130">
        <f t="shared" ref="BO263" si="3817">G263/G281</f>
        <v>4.0013227513227514E-2</v>
      </c>
      <c r="BP263" s="131">
        <f t="shared" ref="BP263" si="3818">H263/H281</f>
        <v>5.2146296486015778E-2</v>
      </c>
      <c r="BQ263" s="132">
        <f t="shared" ref="BQ263" si="3819">I263/I281</f>
        <v>5.8156028368794327E-2</v>
      </c>
      <c r="BR263" s="129">
        <f t="shared" ref="BR263" si="3820">J263/J281</f>
        <v>4.9686444766039554E-2</v>
      </c>
      <c r="BS263" s="130">
        <f t="shared" ref="BS263" si="3821">K263/K281</f>
        <v>0.11691542288557213</v>
      </c>
      <c r="BT263" s="131">
        <f t="shared" ref="BT263" si="3822">L263/L281</f>
        <v>5.0976869526162136E-2</v>
      </c>
      <c r="BU263" s="129">
        <f t="shared" ref="BU263" si="3823">M263/M281</f>
        <v>9.485416172634574E-2</v>
      </c>
      <c r="BV263" s="133">
        <f t="shared" ref="BV263" si="3824">N263/N281</f>
        <v>7.1351090755694832E-2</v>
      </c>
      <c r="BW263" s="134">
        <f t="shared" ref="BW263" si="3825">O263/O281</f>
        <v>8.2638968154320286E-2</v>
      </c>
      <c r="BX263" s="129">
        <f t="shared" ref="BX263" si="3826">P263/P281</f>
        <v>6.5413239326282804E-2</v>
      </c>
      <c r="BY263" s="130">
        <f t="shared" ref="BY263" si="3827">Q263/Q281</f>
        <v>5.8629050033061493E-2</v>
      </c>
      <c r="BZ263" s="131">
        <f t="shared" ref="BZ263" si="3828">R263/R281</f>
        <v>8.113841258617642E-2</v>
      </c>
      <c r="CA263" s="132">
        <f t="shared" ref="CA263" si="3829">S263/S281</f>
        <v>5.1599778065470683E-2</v>
      </c>
      <c r="CB263" s="129">
        <f t="shared" ref="CB263" si="3830">T263/T281</f>
        <v>2.866043613707165E-2</v>
      </c>
      <c r="CC263" s="130">
        <f t="shared" ref="CC263" si="3831">U263/U281</f>
        <v>6.7651632970451014E-2</v>
      </c>
      <c r="CD263" s="131">
        <f t="shared" ref="CD263" si="3832">V263/V281</f>
        <v>5.2155016298442596E-2</v>
      </c>
      <c r="CE263" s="132">
        <f t="shared" ref="CE263" si="3833">W263/W281</f>
        <v>7.4588191745326674E-2</v>
      </c>
      <c r="CF263" s="129">
        <f t="shared" ref="CF263" si="3834">X263/X281</f>
        <v>6.1415525114155253E-2</v>
      </c>
      <c r="CG263" s="130">
        <f t="shared" ref="CG263" si="3835">Y263/Y281</f>
        <v>6.5579227696404799E-2</v>
      </c>
      <c r="CH263" s="131">
        <f t="shared" ref="CH263" si="3836">Z263/Z281</f>
        <v>6.6555740432612309E-2</v>
      </c>
      <c r="CI263" s="129">
        <f t="shared" ref="CI263" si="3837">AA263/AA281</f>
        <v>4.6384443994328541E-2</v>
      </c>
      <c r="CJ263" s="135">
        <f t="shared" ref="CJ263" si="3838">AB263/AB281</f>
        <v>6.336355330662731E-2</v>
      </c>
      <c r="CK263" s="136">
        <f t="shared" ref="CK263" si="3839">AC263/AC281</f>
        <v>6.6306753308994548E-2</v>
      </c>
    </row>
    <row r="264" spans="1:89" ht="15" thickTop="1" thickBot="1" x14ac:dyDescent="0.2">
      <c r="A264" s="137" t="s">
        <v>23</v>
      </c>
      <c r="B264" s="189">
        <v>406</v>
      </c>
      <c r="C264" s="190">
        <v>495</v>
      </c>
      <c r="D264" s="191">
        <v>226</v>
      </c>
      <c r="E264" s="192">
        <v>194</v>
      </c>
      <c r="F264" s="189">
        <v>403</v>
      </c>
      <c r="G264" s="193">
        <v>206</v>
      </c>
      <c r="H264" s="191">
        <v>548</v>
      </c>
      <c r="I264" s="192">
        <v>516</v>
      </c>
      <c r="J264" s="189">
        <v>112</v>
      </c>
      <c r="K264" s="193">
        <v>135</v>
      </c>
      <c r="L264" s="191">
        <v>202</v>
      </c>
      <c r="M264" s="189">
        <v>294</v>
      </c>
      <c r="N264" s="194">
        <v>488</v>
      </c>
      <c r="O264" s="195">
        <v>558</v>
      </c>
      <c r="P264" s="189">
        <v>306</v>
      </c>
      <c r="Q264" s="193">
        <v>258</v>
      </c>
      <c r="R264" s="191">
        <v>433</v>
      </c>
      <c r="S264" s="192">
        <v>288</v>
      </c>
      <c r="T264" s="189">
        <v>107</v>
      </c>
      <c r="U264" s="193">
        <v>77</v>
      </c>
      <c r="V264" s="191">
        <v>253</v>
      </c>
      <c r="W264" s="192">
        <v>432</v>
      </c>
      <c r="X264" s="189">
        <v>215</v>
      </c>
      <c r="Y264" s="193">
        <v>178</v>
      </c>
      <c r="Z264" s="191">
        <v>450</v>
      </c>
      <c r="AA264" s="189">
        <v>574</v>
      </c>
      <c r="AB264" s="172">
        <f t="shared" si="3675"/>
        <v>4149</v>
      </c>
      <c r="AC264" s="173">
        <f t="shared" si="3676"/>
        <v>4205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5.6248268218343028E-2</v>
      </c>
      <c r="BK264" s="130">
        <f t="shared" ref="BK264" si="3840">C264/C281</f>
        <v>6.3274958455835362E-2</v>
      </c>
      <c r="BL264" s="131">
        <f t="shared" ref="BL264" si="3841">D264/D281</f>
        <v>6.4849354375896701E-2</v>
      </c>
      <c r="BM264" s="132">
        <f t="shared" ref="BM264" si="3842">E264/E281</f>
        <v>5.0918635170603674E-2</v>
      </c>
      <c r="BN264" s="129">
        <f t="shared" ref="BN264" si="3843">F264/F281</f>
        <v>6.3205771643663741E-2</v>
      </c>
      <c r="BO264" s="130">
        <f t="shared" ref="BO264" si="3844">G264/G281</f>
        <v>3.4060846560846562E-2</v>
      </c>
      <c r="BP264" s="131">
        <f t="shared" ref="BP264" si="3845">H264/H281</f>
        <v>5.6141788751152548E-2</v>
      </c>
      <c r="BQ264" s="132">
        <f t="shared" ref="BQ264" si="3846">I264/I281</f>
        <v>5.6301145662847787E-2</v>
      </c>
      <c r="BR264" s="129">
        <f t="shared" ref="BR264" si="3847">J264/J281</f>
        <v>5.4027978774722624E-2</v>
      </c>
      <c r="BS264" s="130">
        <f t="shared" ref="BS264" si="3848">K264/K281</f>
        <v>8.3955223880597021E-2</v>
      </c>
      <c r="BT264" s="131">
        <f t="shared" ref="BT264" si="3849">L264/L281</f>
        <v>4.5362676847069391E-2</v>
      </c>
      <c r="BU264" s="129">
        <f t="shared" ref="BU264" si="3850">M264/M281</f>
        <v>6.9717808868864126E-2</v>
      </c>
      <c r="BV264" s="133">
        <f t="shared" ref="BV264" si="3851">N264/N281</f>
        <v>5.8816439676991683E-2</v>
      </c>
      <c r="BW264" s="134">
        <f t="shared" ref="BW264" si="3852">O264/O281</f>
        <v>6.369135943385458E-2</v>
      </c>
      <c r="BX264" s="129">
        <f t="shared" ref="BX264" si="3853">P264/P281</f>
        <v>5.9929494712103411E-2</v>
      </c>
      <c r="BY264" s="130">
        <f t="shared" ref="BY264" si="3854">Q264/Q281</f>
        <v>5.6865770332819046E-2</v>
      </c>
      <c r="BZ264" s="131">
        <f t="shared" ref="BZ264" si="3855">R264/R281</f>
        <v>7.6542336927700197E-2</v>
      </c>
      <c r="CA264" s="132">
        <f t="shared" ref="CA264" si="3856">S264/S281</f>
        <v>5.3264287035324577E-2</v>
      </c>
      <c r="CB264" s="129">
        <f t="shared" ref="CB264" si="3857">T264/T281</f>
        <v>6.6666666666666666E-2</v>
      </c>
      <c r="CC264" s="130">
        <f t="shared" ref="CC264" si="3858">U264/U281</f>
        <v>5.9875583203732506E-2</v>
      </c>
      <c r="CD264" s="131">
        <f t="shared" ref="CD264" si="3859">V264/V281</f>
        <v>4.5816733067729085E-2</v>
      </c>
      <c r="CE264" s="132">
        <f t="shared" ref="CE264" si="3860">W264/W281</f>
        <v>7.9955580233203774E-2</v>
      </c>
      <c r="CF264" s="129">
        <f t="shared" ref="CF264" si="3861">X264/X281</f>
        <v>4.9086757990867577E-2</v>
      </c>
      <c r="CG264" s="130">
        <f t="shared" ref="CG264" si="3862">Y264/Y281</f>
        <v>5.9254327563248999E-2</v>
      </c>
      <c r="CH264" s="131">
        <f t="shared" ref="CH264" si="3863">Z264/Z281</f>
        <v>6.2396006655574043E-2</v>
      </c>
      <c r="CI264" s="129">
        <f t="shared" ref="CI264" si="3864">AA264/AA281</f>
        <v>5.8132469110796031E-2</v>
      </c>
      <c r="CJ264" s="135">
        <f t="shared" ref="CJ264" si="3865">AB264/AB281</f>
        <v>5.8317520556609742E-2</v>
      </c>
      <c r="CK264" s="136">
        <f t="shared" ref="CK264" si="3866">AC264/AC281</f>
        <v>5.9272937428639892E-2</v>
      </c>
    </row>
    <row r="265" spans="1:89" ht="14" thickTop="1" x14ac:dyDescent="0.15">
      <c r="A265" s="146" t="s">
        <v>24</v>
      </c>
      <c r="B265" s="203">
        <v>389</v>
      </c>
      <c r="C265" s="197">
        <v>390</v>
      </c>
      <c r="D265" s="198">
        <v>204</v>
      </c>
      <c r="E265" s="199">
        <v>226</v>
      </c>
      <c r="F265" s="196">
        <v>400</v>
      </c>
      <c r="G265" s="200">
        <v>183</v>
      </c>
      <c r="H265" s="198">
        <v>560</v>
      </c>
      <c r="I265" s="199">
        <v>550</v>
      </c>
      <c r="J265" s="196">
        <v>123</v>
      </c>
      <c r="K265" s="200">
        <v>103</v>
      </c>
      <c r="L265" s="198">
        <v>218</v>
      </c>
      <c r="M265" s="196">
        <v>376</v>
      </c>
      <c r="N265" s="201">
        <v>485</v>
      </c>
      <c r="O265" s="204">
        <v>599</v>
      </c>
      <c r="P265" s="196">
        <v>247</v>
      </c>
      <c r="Q265" s="200">
        <v>200</v>
      </c>
      <c r="R265" s="198">
        <v>372</v>
      </c>
      <c r="S265" s="199">
        <v>288</v>
      </c>
      <c r="T265" s="196">
        <v>84</v>
      </c>
      <c r="U265" s="200">
        <v>85</v>
      </c>
      <c r="V265" s="198">
        <v>243</v>
      </c>
      <c r="W265" s="205">
        <v>408</v>
      </c>
      <c r="X265" s="196">
        <v>220</v>
      </c>
      <c r="Y265" s="200">
        <v>166</v>
      </c>
      <c r="Z265" s="198">
        <v>495</v>
      </c>
      <c r="AA265" s="196">
        <v>677</v>
      </c>
      <c r="AB265" s="172">
        <f t="shared" si="3675"/>
        <v>4040</v>
      </c>
      <c r="AC265" s="173">
        <f t="shared" si="3676"/>
        <v>4251</v>
      </c>
      <c r="AE265" s="275" t="str">
        <f>$AE$17</f>
        <v>17:00 - 17:59</v>
      </c>
      <c r="AF265" s="126">
        <f t="shared" ref="AF265:AU266" si="3867">SUMIF($A$9:$A$32,$AE265,B$257:B$280)</f>
        <v>527</v>
      </c>
      <c r="AG265" s="186">
        <f t="shared" si="3867"/>
        <v>642</v>
      </c>
      <c r="AH265" s="127">
        <f t="shared" si="3867"/>
        <v>271</v>
      </c>
      <c r="AI265" s="180">
        <f t="shared" si="3867"/>
        <v>301</v>
      </c>
      <c r="AJ265" s="126">
        <f t="shared" si="3867"/>
        <v>521</v>
      </c>
      <c r="AK265" s="128">
        <f t="shared" si="3867"/>
        <v>537</v>
      </c>
      <c r="AL265" s="127">
        <f t="shared" si="3867"/>
        <v>777</v>
      </c>
      <c r="AM265" s="180">
        <f t="shared" si="3867"/>
        <v>738</v>
      </c>
      <c r="AN265" s="126">
        <f t="shared" si="3867"/>
        <v>186</v>
      </c>
      <c r="AO265" s="128">
        <f t="shared" si="3867"/>
        <v>43</v>
      </c>
      <c r="AP265" s="127">
        <f t="shared" si="3867"/>
        <v>377</v>
      </c>
      <c r="AQ265" s="126">
        <f t="shared" si="3867"/>
        <v>165</v>
      </c>
      <c r="AR265" s="179">
        <f t="shared" si="3867"/>
        <v>432</v>
      </c>
      <c r="AS265" s="181">
        <f t="shared" si="3867"/>
        <v>521</v>
      </c>
      <c r="AT265" s="126">
        <f t="shared" si="3867"/>
        <v>311</v>
      </c>
      <c r="AU265" s="128">
        <f t="shared" si="3867"/>
        <v>282</v>
      </c>
      <c r="AV265" s="127">
        <f t="shared" ref="AP265:BE266" si="3868">SUMIF($A$9:$A$32,$AE265,R$257:R$280)</f>
        <v>358</v>
      </c>
      <c r="AW265" s="180">
        <f t="shared" si="3868"/>
        <v>393</v>
      </c>
      <c r="AX265" s="126">
        <f t="shared" si="3868"/>
        <v>140</v>
      </c>
      <c r="AY265" s="128">
        <f t="shared" si="3868"/>
        <v>47</v>
      </c>
      <c r="AZ265" s="127">
        <f t="shared" si="3868"/>
        <v>533</v>
      </c>
      <c r="BA265" s="180">
        <f t="shared" si="3868"/>
        <v>283</v>
      </c>
      <c r="BB265" s="126">
        <f t="shared" si="3868"/>
        <v>318</v>
      </c>
      <c r="BC265" s="128">
        <f t="shared" si="3868"/>
        <v>176</v>
      </c>
      <c r="BD265" s="184">
        <f t="shared" si="3868"/>
        <v>459</v>
      </c>
      <c r="BE265" s="185">
        <f t="shared" si="3868"/>
        <v>753</v>
      </c>
      <c r="BF265" s="170">
        <f>AF265+AH265+AJ265+AL265+AN265+AP265+AR265+AT265+AV265+AX265+AZ265+BB265+BD265</f>
        <v>5210</v>
      </c>
      <c r="BG265" s="171">
        <f>AG265+AI265+AK265+AM265+AO265+AQ265+AS265+AU265+AW265+AY265+BA265+BC265+BE265</f>
        <v>4881</v>
      </c>
      <c r="BI265" s="146" t="s">
        <v>24</v>
      </c>
      <c r="BJ265" s="129">
        <f>B265/B281</f>
        <v>5.3893045164865615E-2</v>
      </c>
      <c r="BK265" s="130">
        <f t="shared" ref="BK265" si="3869">C265/C281</f>
        <v>4.985299757126422E-2</v>
      </c>
      <c r="BL265" s="131">
        <f t="shared" ref="BL265" si="3870">D265/D281</f>
        <v>5.8536585365853662E-2</v>
      </c>
      <c r="BM265" s="132">
        <f t="shared" ref="BM265" si="3871">E265/E281</f>
        <v>5.931758530183727E-2</v>
      </c>
      <c r="BN265" s="129">
        <f t="shared" ref="BN265" si="3872">F265/F281</f>
        <v>6.2735257214554585E-2</v>
      </c>
      <c r="BO265" s="130">
        <f t="shared" ref="BO265" si="3873">G265/G281</f>
        <v>3.0257936507936508E-2</v>
      </c>
      <c r="BP265" s="131">
        <f t="shared" ref="BP265" si="3874">H265/H281</f>
        <v>5.7371170986579241E-2</v>
      </c>
      <c r="BQ265" s="132">
        <f t="shared" ref="BQ265" si="3875">I265/I281</f>
        <v>6.0010911074740859E-2</v>
      </c>
      <c r="BR265" s="129">
        <f t="shared" ref="BR265" si="3876">J265/J281</f>
        <v>5.9334298118668596E-2</v>
      </c>
      <c r="BS265" s="130">
        <f t="shared" ref="BS265" si="3877">K265/K281</f>
        <v>6.4054726368159204E-2</v>
      </c>
      <c r="BT265" s="131">
        <f t="shared" ref="BT265" si="3878">L265/L281</f>
        <v>4.8955760161688747E-2</v>
      </c>
      <c r="BU265" s="129">
        <f t="shared" ref="BU265" si="3879">M265/M281</f>
        <v>8.9162912022764995E-2</v>
      </c>
      <c r="BV265" s="133">
        <f t="shared" ref="BV265" si="3880">N265/N281</f>
        <v>5.8454863203567554E-2</v>
      </c>
      <c r="BW265" s="134">
        <f t="shared" ref="BW265" si="3881">O265/O281</f>
        <v>6.8371190503367194E-2</v>
      </c>
      <c r="BX265" s="129">
        <f t="shared" ref="BX265" si="3882">P265/P281</f>
        <v>4.8374461417939676E-2</v>
      </c>
      <c r="BY265" s="130">
        <f t="shared" ref="BY265" si="3883">Q265/Q281</f>
        <v>4.4081992506061277E-2</v>
      </c>
      <c r="BZ265" s="131">
        <f t="shared" ref="BZ265" si="3884">R265/R281</f>
        <v>6.5759236344352129E-2</v>
      </c>
      <c r="CA265" s="132">
        <f t="shared" ref="CA265" si="3885">S265/S281</f>
        <v>5.3264287035324577E-2</v>
      </c>
      <c r="CB265" s="129">
        <f t="shared" ref="CB265" si="3886">T265/T281</f>
        <v>5.2336448598130844E-2</v>
      </c>
      <c r="CC265" s="130">
        <f t="shared" ref="CC265" si="3887">U265/U281</f>
        <v>6.6096423017107303E-2</v>
      </c>
      <c r="CD265" s="131">
        <f t="shared" ref="CD265" si="3888">V265/V281</f>
        <v>4.4005795001810941E-2</v>
      </c>
      <c r="CE265" s="132">
        <f t="shared" ref="CE265" si="3889">W265/W281</f>
        <v>7.5513603553581346E-2</v>
      </c>
      <c r="CF265" s="129">
        <f t="shared" ref="CF265" si="3890">X265/X281</f>
        <v>5.0228310502283102E-2</v>
      </c>
      <c r="CG265" s="130">
        <f t="shared" ref="CG265" si="3891">Y265/Y281</f>
        <v>5.5259653794940078E-2</v>
      </c>
      <c r="CH265" s="131">
        <f t="shared" ref="CH265" si="3892">Z265/Z281</f>
        <v>6.8635607321131442E-2</v>
      </c>
      <c r="CI265" s="129">
        <f t="shared" ref="CI265" si="3893">AA265/AA281</f>
        <v>6.8563905205590442E-2</v>
      </c>
      <c r="CJ265" s="135">
        <f t="shared" ref="CJ265" si="3894">AB265/AB281</f>
        <v>5.6785438189612764E-2</v>
      </c>
      <c r="CK265" s="136">
        <f t="shared" ref="CK265" si="3895">AC265/AC281</f>
        <v>5.9921345305386016E-2</v>
      </c>
    </row>
    <row r="266" spans="1:89" x14ac:dyDescent="0.15">
      <c r="A266" s="137" t="s">
        <v>25</v>
      </c>
      <c r="B266" s="206">
        <v>346</v>
      </c>
      <c r="C266" s="190">
        <v>389</v>
      </c>
      <c r="D266" s="191">
        <v>211</v>
      </c>
      <c r="E266" s="192">
        <v>232</v>
      </c>
      <c r="F266" s="189">
        <v>413</v>
      </c>
      <c r="G266" s="193">
        <v>197</v>
      </c>
      <c r="H266" s="191">
        <v>514</v>
      </c>
      <c r="I266" s="192">
        <v>532</v>
      </c>
      <c r="J266" s="189">
        <v>105</v>
      </c>
      <c r="K266" s="190">
        <v>110</v>
      </c>
      <c r="L266" s="191">
        <v>219</v>
      </c>
      <c r="M266" s="189">
        <v>275</v>
      </c>
      <c r="N266" s="194">
        <v>436</v>
      </c>
      <c r="O266" s="207">
        <v>527</v>
      </c>
      <c r="P266" s="189">
        <v>237</v>
      </c>
      <c r="Q266" s="190">
        <v>250</v>
      </c>
      <c r="R266" s="191">
        <v>356</v>
      </c>
      <c r="S266" s="192">
        <v>336</v>
      </c>
      <c r="T266" s="198">
        <v>87</v>
      </c>
      <c r="U266" s="189">
        <v>58</v>
      </c>
      <c r="V266" s="191">
        <v>323</v>
      </c>
      <c r="W266" s="208">
        <v>306</v>
      </c>
      <c r="X266" s="189">
        <v>228</v>
      </c>
      <c r="Y266" s="193">
        <v>129</v>
      </c>
      <c r="Z266" s="191">
        <v>441</v>
      </c>
      <c r="AA266" s="189">
        <v>653</v>
      </c>
      <c r="AB266" s="172">
        <f t="shared" si="3675"/>
        <v>3916</v>
      </c>
      <c r="AC266" s="173">
        <f t="shared" si="3676"/>
        <v>3994</v>
      </c>
      <c r="AE266" s="277" t="str">
        <f>$AE$18</f>
        <v>18:00 - 18:59</v>
      </c>
      <c r="AF266" s="126">
        <f t="shared" si="3867"/>
        <v>600</v>
      </c>
      <c r="AG266" s="190">
        <f t="shared" si="3867"/>
        <v>700</v>
      </c>
      <c r="AH266" s="191">
        <f t="shared" si="3867"/>
        <v>229</v>
      </c>
      <c r="AI266" s="192">
        <f t="shared" si="3867"/>
        <v>202</v>
      </c>
      <c r="AJ266" s="278">
        <f t="shared" si="3867"/>
        <v>326</v>
      </c>
      <c r="AK266" s="193">
        <f t="shared" si="3867"/>
        <v>632</v>
      </c>
      <c r="AL266" s="191">
        <f t="shared" si="3867"/>
        <v>821</v>
      </c>
      <c r="AM266" s="192">
        <f t="shared" si="3867"/>
        <v>706</v>
      </c>
      <c r="AN266" s="278">
        <f t="shared" si="3867"/>
        <v>180</v>
      </c>
      <c r="AO266" s="193">
        <f t="shared" si="3867"/>
        <v>50</v>
      </c>
      <c r="AP266" s="191">
        <f t="shared" si="3868"/>
        <v>293</v>
      </c>
      <c r="AQ266" s="278">
        <f t="shared" si="3868"/>
        <v>139</v>
      </c>
      <c r="AR266" s="194">
        <f t="shared" si="3868"/>
        <v>499</v>
      </c>
      <c r="AS266" s="195">
        <f t="shared" si="3868"/>
        <v>503</v>
      </c>
      <c r="AT266" s="278">
        <f t="shared" si="3868"/>
        <v>367</v>
      </c>
      <c r="AU266" s="193">
        <f t="shared" si="3868"/>
        <v>333</v>
      </c>
      <c r="AV266" s="191">
        <f t="shared" si="3868"/>
        <v>339</v>
      </c>
      <c r="AW266" s="192">
        <f t="shared" si="3868"/>
        <v>455</v>
      </c>
      <c r="AX266" s="278">
        <f t="shared" si="3868"/>
        <v>170</v>
      </c>
      <c r="AY266" s="193">
        <f t="shared" si="3868"/>
        <v>25</v>
      </c>
      <c r="AZ266" s="191">
        <f t="shared" si="3868"/>
        <v>518</v>
      </c>
      <c r="BA266" s="192">
        <f t="shared" si="3868"/>
        <v>249</v>
      </c>
      <c r="BB266" s="278">
        <f t="shared" si="3868"/>
        <v>415</v>
      </c>
      <c r="BC266" s="193">
        <f t="shared" si="3868"/>
        <v>195</v>
      </c>
      <c r="BD266" s="191">
        <f t="shared" si="3868"/>
        <v>381</v>
      </c>
      <c r="BE266" s="278">
        <f t="shared" si="3868"/>
        <v>918</v>
      </c>
      <c r="BF266" s="172">
        <f>SUM(AF266,AH266,AJ266,AL266,AN266,AP266,AR266,AT266,AV266,AX266,AZ266,BB266,BD266)</f>
        <v>5138</v>
      </c>
      <c r="BG266" s="173">
        <f>SUM(AG266,AI266,AK266,AM266,AO266,AQ266,AS266,AU266,AW266,AY266,BA266,BC266,BE266)</f>
        <v>5107</v>
      </c>
      <c r="BI266" s="137" t="s">
        <v>25</v>
      </c>
      <c r="BJ266" s="129">
        <f>B266/B281</f>
        <v>4.7935716264893319E-2</v>
      </c>
      <c r="BK266" s="130">
        <f t="shared" ref="BK266" si="3896">C266/C281</f>
        <v>4.9725169372363542E-2</v>
      </c>
      <c r="BL266" s="131">
        <f t="shared" ref="BL266" si="3897">D266/D281</f>
        <v>6.0545193687230991E-2</v>
      </c>
      <c r="BM266" s="132">
        <f t="shared" ref="BM266" si="3898">E266/E281</f>
        <v>6.0892388451443569E-2</v>
      </c>
      <c r="BN266" s="129">
        <f t="shared" ref="BN266" si="3899">F266/F281</f>
        <v>6.4774153074027604E-2</v>
      </c>
      <c r="BO266" s="130">
        <f t="shared" ref="BO266" si="3900">G266/G281</f>
        <v>3.2572751322751323E-2</v>
      </c>
      <c r="BP266" s="131">
        <f t="shared" ref="BP266" si="3901">H266/H281</f>
        <v>5.2658539084110237E-2</v>
      </c>
      <c r="BQ266" s="132">
        <f t="shared" ref="BQ266" si="3902">I266/I281</f>
        <v>5.8046917621385703E-2</v>
      </c>
      <c r="BR266" s="129">
        <f t="shared" ref="BR266" si="3903">J266/J281</f>
        <v>5.0651230101302458E-2</v>
      </c>
      <c r="BS266" s="130">
        <f t="shared" ref="BS266" si="3904">K266/K281</f>
        <v>6.8407960199004969E-2</v>
      </c>
      <c r="BT266" s="131">
        <f t="shared" ref="BT266" si="3905">L266/L281</f>
        <v>4.9180327868852458E-2</v>
      </c>
      <c r="BU266" s="129">
        <f t="shared" ref="BU266" si="3906">M266/M281</f>
        <v>6.5212236186862699E-2</v>
      </c>
      <c r="BV266" s="133">
        <f t="shared" ref="BV266" si="3907">N266/N281</f>
        <v>5.2549114137640109E-2</v>
      </c>
      <c r="BW266" s="134">
        <f t="shared" ref="BW266" si="3908">O266/O281</f>
        <v>6.0152950576418215E-2</v>
      </c>
      <c r="BX266" s="129">
        <f t="shared" ref="BX266" si="3909">P266/P281</f>
        <v>4.6415981198589897E-2</v>
      </c>
      <c r="BY266" s="130">
        <f t="shared" ref="BY266" si="3910">Q266/Q281</f>
        <v>5.5102490632576592E-2</v>
      </c>
      <c r="BZ266" s="131">
        <f t="shared" ref="BZ266" si="3911">R266/R281</f>
        <v>6.2930882092982143E-2</v>
      </c>
      <c r="CA266" s="132">
        <f t="shared" ref="CA266" si="3912">S266/S281</f>
        <v>6.2141668207878677E-2</v>
      </c>
      <c r="CB266" s="129">
        <f t="shared" ref="CB266" si="3913">T266/T281</f>
        <v>5.4205607476635512E-2</v>
      </c>
      <c r="CC266" s="130">
        <f t="shared" ref="CC266" si="3914">U266/U281</f>
        <v>4.5101088646967338E-2</v>
      </c>
      <c r="CD266" s="131">
        <f t="shared" ref="CD266" si="3915">V266/V281</f>
        <v>5.8493299529156099E-2</v>
      </c>
      <c r="CE266" s="132">
        <f t="shared" ref="CE266" si="3916">W266/W281</f>
        <v>5.6635202665186006E-2</v>
      </c>
      <c r="CF266" s="129">
        <f t="shared" ref="CF266" si="3917">X266/X281</f>
        <v>5.2054794520547946E-2</v>
      </c>
      <c r="CG266" s="130">
        <f t="shared" ref="CG266" si="3918">Y266/Y281</f>
        <v>4.2942743009320904E-2</v>
      </c>
      <c r="CH266" s="131">
        <f t="shared" ref="CH266" si="3919">Z266/Z281</f>
        <v>6.1148086522462564E-2</v>
      </c>
      <c r="CI266" s="129">
        <f t="shared" ref="CI266" si="3920">AA266/AA281</f>
        <v>6.6133279319424754E-2</v>
      </c>
      <c r="CJ266" s="135">
        <f t="shared" ref="CJ266" si="3921">AB266/AB281</f>
        <v>5.5042518799634552E-2</v>
      </c>
      <c r="CK266" s="136">
        <f t="shared" ref="CK266" si="3922">AC266/AC281</f>
        <v>5.6298718689652257E-2</v>
      </c>
    </row>
    <row r="267" spans="1:89" ht="14" thickBot="1" x14ac:dyDescent="0.2">
      <c r="A267" s="146" t="s">
        <v>26</v>
      </c>
      <c r="B267" s="203">
        <v>341</v>
      </c>
      <c r="C267" s="197">
        <v>395</v>
      </c>
      <c r="D267" s="198">
        <v>171</v>
      </c>
      <c r="E267" s="199">
        <v>235</v>
      </c>
      <c r="F267" s="196">
        <v>358</v>
      </c>
      <c r="G267" s="200">
        <v>233</v>
      </c>
      <c r="H267" s="198">
        <v>510</v>
      </c>
      <c r="I267" s="199">
        <v>497</v>
      </c>
      <c r="J267" s="196">
        <v>135</v>
      </c>
      <c r="K267" s="197">
        <v>89</v>
      </c>
      <c r="L267" s="198">
        <v>215</v>
      </c>
      <c r="M267" s="196">
        <v>298</v>
      </c>
      <c r="N267" s="201">
        <v>484</v>
      </c>
      <c r="O267" s="204">
        <v>491</v>
      </c>
      <c r="P267" s="196">
        <v>307</v>
      </c>
      <c r="Q267" s="197">
        <v>194</v>
      </c>
      <c r="R267" s="198">
        <v>343</v>
      </c>
      <c r="S267" s="199">
        <v>311</v>
      </c>
      <c r="T267" s="196">
        <v>79</v>
      </c>
      <c r="U267" s="200">
        <v>89</v>
      </c>
      <c r="V267" s="198">
        <v>304</v>
      </c>
      <c r="W267" s="205">
        <v>308</v>
      </c>
      <c r="X267" s="196">
        <v>234</v>
      </c>
      <c r="Y267" s="200">
        <v>169</v>
      </c>
      <c r="Z267" s="198">
        <v>473</v>
      </c>
      <c r="AA267" s="196">
        <v>618</v>
      </c>
      <c r="AB267" s="172">
        <f t="shared" si="3675"/>
        <v>3954</v>
      </c>
      <c r="AC267" s="173">
        <f t="shared" si="3676"/>
        <v>3927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4.7243003602105843E-2</v>
      </c>
      <c r="BK267" s="130">
        <f t="shared" ref="BK267" si="3923">C267/C281</f>
        <v>5.0492138565767605E-2</v>
      </c>
      <c r="BL267" s="131">
        <f t="shared" ref="BL267" si="3924">D267/D281</f>
        <v>4.9067431850789094E-2</v>
      </c>
      <c r="BM267" s="132">
        <f t="shared" ref="BM267" si="3925">E267/E281</f>
        <v>6.1679790026246718E-2</v>
      </c>
      <c r="BN267" s="129">
        <f t="shared" ref="BN267" si="3926">F267/F281</f>
        <v>5.614805520702635E-2</v>
      </c>
      <c r="BO267" s="130">
        <f t="shared" ref="BO267" si="3927">G267/G281</f>
        <v>3.8525132275132275E-2</v>
      </c>
      <c r="BP267" s="131">
        <f t="shared" ref="BP267" si="3928">H267/H281</f>
        <v>5.2248745005634666E-2</v>
      </c>
      <c r="BQ267" s="132">
        <f t="shared" ref="BQ267" si="3929">I267/I281</f>
        <v>5.4228041462084015E-2</v>
      </c>
      <c r="BR267" s="129">
        <f t="shared" ref="BR267" si="3930">J267/J281</f>
        <v>6.5123010130246017E-2</v>
      </c>
      <c r="BS267" s="130">
        <f t="shared" ref="BS267" si="3931">K267/K281</f>
        <v>5.534825870646766E-2</v>
      </c>
      <c r="BT267" s="131">
        <f t="shared" ref="BT267" si="3932">L267/L281</f>
        <v>4.8282057040197619E-2</v>
      </c>
      <c r="BU267" s="129">
        <f t="shared" ref="BU267" si="3933">M267/M281</f>
        <v>7.0666350486127585E-2</v>
      </c>
      <c r="BV267" s="133">
        <f t="shared" ref="BV267" si="3934">N267/N281</f>
        <v>5.8334337712426181E-2</v>
      </c>
      <c r="BW267" s="134">
        <f t="shared" ref="BW267" si="3935">O267/O281</f>
        <v>5.6043830612943726E-2</v>
      </c>
      <c r="BX267" s="129">
        <f t="shared" ref="BX267" si="3936">P267/P281</f>
        <v>6.0125342734038384E-2</v>
      </c>
      <c r="BY267" s="130">
        <f t="shared" ref="BY267" si="3937">Q267/Q281</f>
        <v>4.2759532730879436E-2</v>
      </c>
      <c r="BZ267" s="131">
        <f t="shared" ref="BZ267" si="3938">R267/R281</f>
        <v>6.0632844263744032E-2</v>
      </c>
      <c r="CA267" s="132">
        <f t="shared" ref="CA267" si="3939">S267/S281</f>
        <v>5.7518032180506752E-2</v>
      </c>
      <c r="CB267" s="129">
        <f t="shared" ref="CB267" si="3940">T267/T281</f>
        <v>4.9221183800623056E-2</v>
      </c>
      <c r="CC267" s="130">
        <f t="shared" ref="CC267" si="3941">U267/U281</f>
        <v>6.9206842923794712E-2</v>
      </c>
      <c r="CD267" s="131">
        <f t="shared" ref="CD267" si="3942">V267/V281</f>
        <v>5.5052517203911626E-2</v>
      </c>
      <c r="CE267" s="132">
        <f t="shared" ref="CE267" si="3943">W267/W281</f>
        <v>5.7005367388487875E-2</v>
      </c>
      <c r="CF267" s="129">
        <f t="shared" ref="CF267" si="3944">X267/X281</f>
        <v>5.3424657534246578E-2</v>
      </c>
      <c r="CG267" s="130">
        <f t="shared" ref="CG267" si="3945">Y267/Y281</f>
        <v>5.6258322237017308E-2</v>
      </c>
      <c r="CH267" s="131">
        <f t="shared" ref="CH267" si="3946">Z267/Z281</f>
        <v>6.5585135884636714E-2</v>
      </c>
      <c r="CI267" s="129">
        <f t="shared" ref="CI267" si="3947">AA267/AA281</f>
        <v>6.2588616568766464E-2</v>
      </c>
      <c r="CJ267" s="135">
        <f t="shared" ref="CJ267" si="3948">AB267/AB281</f>
        <v>5.557663925785368E-2</v>
      </c>
      <c r="CK267" s="136">
        <f t="shared" ref="CK267" si="3949">AC267/AC281</f>
        <v>5.5354298521348128E-2</v>
      </c>
    </row>
    <row r="268" spans="1:89" ht="15" thickTop="1" thickBot="1" x14ac:dyDescent="0.2">
      <c r="A268" s="137" t="s">
        <v>27</v>
      </c>
      <c r="B268" s="206">
        <v>329</v>
      </c>
      <c r="C268" s="190">
        <v>494</v>
      </c>
      <c r="D268" s="191">
        <v>172</v>
      </c>
      <c r="E268" s="192">
        <v>276</v>
      </c>
      <c r="F268" s="189">
        <v>325</v>
      </c>
      <c r="G268" s="193">
        <v>273</v>
      </c>
      <c r="H268" s="191">
        <v>538</v>
      </c>
      <c r="I268" s="192">
        <v>565</v>
      </c>
      <c r="J268" s="189">
        <v>131</v>
      </c>
      <c r="K268" s="190">
        <v>92</v>
      </c>
      <c r="L268" s="191">
        <v>355</v>
      </c>
      <c r="M268" s="189">
        <v>218</v>
      </c>
      <c r="N268" s="194">
        <v>499</v>
      </c>
      <c r="O268" s="207">
        <v>397</v>
      </c>
      <c r="P268" s="189">
        <v>309</v>
      </c>
      <c r="Q268" s="190">
        <v>243</v>
      </c>
      <c r="R268" s="191">
        <v>291</v>
      </c>
      <c r="S268" s="192">
        <v>340</v>
      </c>
      <c r="T268" s="189">
        <v>98</v>
      </c>
      <c r="U268" s="193">
        <v>60</v>
      </c>
      <c r="V268" s="191">
        <v>317</v>
      </c>
      <c r="W268" s="208">
        <v>344</v>
      </c>
      <c r="X268" s="189">
        <v>243</v>
      </c>
      <c r="Y268" s="193">
        <v>133</v>
      </c>
      <c r="Z268" s="191">
        <v>512</v>
      </c>
      <c r="AA268" s="189">
        <v>513</v>
      </c>
      <c r="AB268" s="172">
        <f t="shared" si="3675"/>
        <v>4119</v>
      </c>
      <c r="AC268" s="173">
        <f t="shared" si="3676"/>
        <v>3948</v>
      </c>
      <c r="AE268" s="269" t="s">
        <v>13</v>
      </c>
      <c r="AF268" s="20">
        <f t="shared" ref="AF268:BG268" si="3950">SUM(AF265:AF267)</f>
        <v>1127</v>
      </c>
      <c r="AG268" s="21">
        <f t="shared" si="3950"/>
        <v>1342</v>
      </c>
      <c r="AH268" s="20">
        <f t="shared" si="3950"/>
        <v>500</v>
      </c>
      <c r="AI268" s="21">
        <f t="shared" si="3950"/>
        <v>503</v>
      </c>
      <c r="AJ268" s="20">
        <f t="shared" si="3950"/>
        <v>847</v>
      </c>
      <c r="AK268" s="21">
        <f t="shared" si="3950"/>
        <v>1169</v>
      </c>
      <c r="AL268" s="20">
        <f t="shared" si="3950"/>
        <v>1598</v>
      </c>
      <c r="AM268" s="21">
        <f t="shared" si="3950"/>
        <v>1444</v>
      </c>
      <c r="AN268" s="20">
        <f t="shared" si="3950"/>
        <v>366</v>
      </c>
      <c r="AO268" s="21">
        <f t="shared" si="3950"/>
        <v>93</v>
      </c>
      <c r="AP268" s="20">
        <f t="shared" si="3950"/>
        <v>670</v>
      </c>
      <c r="AQ268" s="21">
        <f t="shared" si="3950"/>
        <v>304</v>
      </c>
      <c r="AR268" s="20">
        <f t="shared" si="3950"/>
        <v>931</v>
      </c>
      <c r="AS268" s="21">
        <f t="shared" si="3950"/>
        <v>1024</v>
      </c>
      <c r="AT268" s="20">
        <f t="shared" si="3950"/>
        <v>678</v>
      </c>
      <c r="AU268" s="21">
        <f t="shared" si="3950"/>
        <v>615</v>
      </c>
      <c r="AV268" s="20">
        <f t="shared" si="3950"/>
        <v>697</v>
      </c>
      <c r="AW268" s="21">
        <f t="shared" si="3950"/>
        <v>848</v>
      </c>
      <c r="AX268" s="20">
        <f t="shared" si="3950"/>
        <v>310</v>
      </c>
      <c r="AY268" s="21">
        <f t="shared" si="3950"/>
        <v>72</v>
      </c>
      <c r="AZ268" s="20">
        <f t="shared" si="3950"/>
        <v>1051</v>
      </c>
      <c r="BA268" s="21">
        <f t="shared" si="3950"/>
        <v>532</v>
      </c>
      <c r="BB268" s="20">
        <f t="shared" si="3950"/>
        <v>733</v>
      </c>
      <c r="BC268" s="21">
        <f t="shared" si="3950"/>
        <v>371</v>
      </c>
      <c r="BD268" s="20">
        <f t="shared" si="3950"/>
        <v>840</v>
      </c>
      <c r="BE268" s="21">
        <f t="shared" si="3950"/>
        <v>1671</v>
      </c>
      <c r="BF268" s="174">
        <f t="shared" si="3950"/>
        <v>10348</v>
      </c>
      <c r="BG268" s="175">
        <f t="shared" si="3950"/>
        <v>9988</v>
      </c>
      <c r="BI268" s="137" t="s">
        <v>27</v>
      </c>
      <c r="BJ268" s="129">
        <f>B268/B281</f>
        <v>4.5580493211415905E-2</v>
      </c>
      <c r="BK268" s="130">
        <f t="shared" ref="BK268" si="3951">C268/C281</f>
        <v>6.3147130256934678E-2</v>
      </c>
      <c r="BL268" s="131">
        <f t="shared" ref="BL268" si="3952">D268/D281</f>
        <v>4.9354375896700144E-2</v>
      </c>
      <c r="BM268" s="132">
        <f t="shared" ref="BM268" si="3953">E268/E281</f>
        <v>7.2440944881889763E-2</v>
      </c>
      <c r="BN268" s="129">
        <f t="shared" ref="BN268" si="3954">F268/F281</f>
        <v>5.0972396486825597E-2</v>
      </c>
      <c r="BO268" s="130">
        <f t="shared" ref="BO268" si="3955">G268/G281</f>
        <v>4.5138888888888888E-2</v>
      </c>
      <c r="BP268" s="131">
        <f t="shared" ref="BP268" si="3956">H268/H281</f>
        <v>5.511730355496363E-2</v>
      </c>
      <c r="BQ268" s="132">
        <f t="shared" ref="BQ268" si="3957">I268/I281</f>
        <v>6.1647572285870159E-2</v>
      </c>
      <c r="BR268" s="129">
        <f t="shared" ref="BR268" si="3958">J268/J281</f>
        <v>6.319343945972021E-2</v>
      </c>
      <c r="BS268" s="130">
        <f t="shared" ref="BS268" si="3959">K268/K281</f>
        <v>5.721393034825871E-2</v>
      </c>
      <c r="BT268" s="131">
        <f t="shared" ref="BT268" si="3960">L268/L281</f>
        <v>7.9721536043117006E-2</v>
      </c>
      <c r="BU268" s="129">
        <f t="shared" ref="BU268" si="3961">M268/M281</f>
        <v>5.1695518140858432E-2</v>
      </c>
      <c r="BV268" s="133">
        <f t="shared" ref="BV268" si="3962">N268/N281</f>
        <v>6.0142220079546824E-2</v>
      </c>
      <c r="BW268" s="134">
        <f t="shared" ref="BW268" si="3963">O268/O281</f>
        <v>4.5314461819427006E-2</v>
      </c>
      <c r="BX268" s="129">
        <f t="shared" ref="BX268" si="3964">P268/P281</f>
        <v>6.0517038777908344E-2</v>
      </c>
      <c r="BY268" s="130">
        <f t="shared" ref="BY268" si="3965">Q268/Q281</f>
        <v>5.3559620894864449E-2</v>
      </c>
      <c r="BZ268" s="131">
        <f t="shared" ref="BZ268" si="3966">R268/R281</f>
        <v>5.1440692946791586E-2</v>
      </c>
      <c r="CA268" s="132">
        <f t="shared" ref="CA268" si="3967">S268/S281</f>
        <v>6.2881449972258183E-2</v>
      </c>
      <c r="CB268" s="129">
        <f t="shared" ref="CB268" si="3968">T268/T281</f>
        <v>6.1059190031152649E-2</v>
      </c>
      <c r="CC268" s="130">
        <f t="shared" ref="CC268" si="3969">U268/U281</f>
        <v>4.6656298600311043E-2</v>
      </c>
      <c r="CD268" s="131">
        <f t="shared" ref="CD268" si="3970">V268/V281</f>
        <v>5.7406736689605213E-2</v>
      </c>
      <c r="CE268" s="132">
        <f t="shared" ref="CE268" si="3971">W268/W281</f>
        <v>6.3668332407921524E-2</v>
      </c>
      <c r="CF268" s="129">
        <f t="shared" ref="CF268" si="3972">X268/X281</f>
        <v>5.5479452054794522E-2</v>
      </c>
      <c r="CG268" s="130">
        <f t="shared" ref="CG268" si="3973">Y268/Y281</f>
        <v>4.4274300932090546E-2</v>
      </c>
      <c r="CH268" s="131">
        <f t="shared" ref="CH268" si="3974">Z268/Z281</f>
        <v>7.0992789794786473E-2</v>
      </c>
      <c r="CI268" s="129">
        <f t="shared" ref="CI268" si="3975">AA268/AA281</f>
        <v>5.1954628316791575E-2</v>
      </c>
      <c r="CJ268" s="135">
        <f t="shared" ref="CJ268" si="3976">AB268/AB281</f>
        <v>5.7895846510647268E-2</v>
      </c>
      <c r="CK268" s="136">
        <f t="shared" ref="CK268" si="3977">AC268/AC281</f>
        <v>5.5650310812906133E-2</v>
      </c>
    </row>
    <row r="269" spans="1:89" ht="14" thickTop="1" x14ac:dyDescent="0.15">
      <c r="A269" s="146" t="s">
        <v>28</v>
      </c>
      <c r="B269" s="203">
        <v>352</v>
      </c>
      <c r="C269" s="197">
        <v>500</v>
      </c>
      <c r="D269" s="198">
        <v>208</v>
      </c>
      <c r="E269" s="199">
        <v>234</v>
      </c>
      <c r="F269" s="196">
        <v>338</v>
      </c>
      <c r="G269" s="200">
        <v>327</v>
      </c>
      <c r="H269" s="198">
        <v>535</v>
      </c>
      <c r="I269" s="199">
        <v>557</v>
      </c>
      <c r="J269" s="196">
        <v>164</v>
      </c>
      <c r="K269" s="197">
        <v>44</v>
      </c>
      <c r="L269" s="198">
        <v>325</v>
      </c>
      <c r="M269" s="196">
        <v>239</v>
      </c>
      <c r="N269" s="201">
        <v>471</v>
      </c>
      <c r="O269" s="204">
        <v>408</v>
      </c>
      <c r="P269" s="196">
        <v>238</v>
      </c>
      <c r="Q269" s="197">
        <v>210</v>
      </c>
      <c r="R269" s="198">
        <v>323</v>
      </c>
      <c r="S269" s="199">
        <v>314</v>
      </c>
      <c r="T269" s="196">
        <v>145</v>
      </c>
      <c r="U269" s="200">
        <v>43</v>
      </c>
      <c r="V269" s="198">
        <v>408</v>
      </c>
      <c r="W269" s="205">
        <v>342</v>
      </c>
      <c r="X269" s="196">
        <v>322</v>
      </c>
      <c r="Y269" s="200">
        <v>128</v>
      </c>
      <c r="Z269" s="198">
        <v>435</v>
      </c>
      <c r="AA269" s="196">
        <v>634</v>
      </c>
      <c r="AB269" s="172">
        <f t="shared" si="3675"/>
        <v>4264</v>
      </c>
      <c r="AC269" s="173">
        <f t="shared" si="3676"/>
        <v>3980</v>
      </c>
      <c r="BI269" s="146" t="s">
        <v>28</v>
      </c>
      <c r="BJ269" s="129">
        <f>B269/B281</f>
        <v>4.8766971460238291E-2</v>
      </c>
      <c r="BK269" s="130">
        <f t="shared" ref="BK269" si="3978">C269/C281</f>
        <v>6.3914099450338741E-2</v>
      </c>
      <c r="BL269" s="131">
        <f t="shared" ref="BL269" si="3979">D269/D281</f>
        <v>5.9684361549497848E-2</v>
      </c>
      <c r="BM269" s="132">
        <f t="shared" ref="BM269" si="3980">E269/E281</f>
        <v>6.1417322834645668E-2</v>
      </c>
      <c r="BN269" s="129">
        <f t="shared" ref="BN269" si="3981">F269/F281</f>
        <v>5.3011292346298623E-2</v>
      </c>
      <c r="BO269" s="130">
        <f t="shared" ref="BO269" si="3982">G269/G281</f>
        <v>5.406746031746032E-2</v>
      </c>
      <c r="BP269" s="131">
        <f t="shared" ref="BP269" si="3983">H269/H281</f>
        <v>5.4809957996106953E-2</v>
      </c>
      <c r="BQ269" s="132">
        <f t="shared" ref="BQ269" si="3984">I269/I281</f>
        <v>6.0774686306601197E-2</v>
      </c>
      <c r="BR269" s="129">
        <f t="shared" ref="BR269" si="3985">J269/J281</f>
        <v>7.9112397491558129E-2</v>
      </c>
      <c r="BS269" s="130">
        <f t="shared" ref="BS269" si="3986">K269/K281</f>
        <v>2.736318407960199E-2</v>
      </c>
      <c r="BT269" s="131">
        <f t="shared" ref="BT269" si="3987">L269/L281</f>
        <v>7.2984504828205704E-2</v>
      </c>
      <c r="BU269" s="129">
        <f t="shared" ref="BU269" si="3988">M269/M281</f>
        <v>5.6675361631491582E-2</v>
      </c>
      <c r="BV269" s="133">
        <f t="shared" ref="BV269" si="3989">N269/N281</f>
        <v>5.6767506327588285E-2</v>
      </c>
      <c r="BW269" s="134">
        <f t="shared" ref="BW269" si="3990">O269/O281</f>
        <v>4.657002625271088E-2</v>
      </c>
      <c r="BX269" s="129">
        <f t="shared" ref="BX269" si="3991">P269/P281</f>
        <v>4.661182922052487E-2</v>
      </c>
      <c r="BY269" s="130">
        <f t="shared" ref="BY269" si="3992">Q269/Q281</f>
        <v>4.6286092131364337E-2</v>
      </c>
      <c r="BZ269" s="131">
        <f t="shared" ref="BZ269" si="3993">R269/R281</f>
        <v>5.7097401449531557E-2</v>
      </c>
      <c r="CA269" s="132">
        <f t="shared" ref="CA269" si="3994">S269/S281</f>
        <v>5.8072868503791383E-2</v>
      </c>
      <c r="CB269" s="129">
        <f t="shared" ref="CB269" si="3995">T269/T281</f>
        <v>9.0342679127725853E-2</v>
      </c>
      <c r="CC269" s="130">
        <f t="shared" ref="CC269" si="3996">U269/U281</f>
        <v>3.3437013996889579E-2</v>
      </c>
      <c r="CD269" s="131">
        <f t="shared" ref="CD269" si="3997">V269/V281</f>
        <v>7.3886273089460344E-2</v>
      </c>
      <c r="CE269" s="132">
        <f t="shared" ref="CE269" si="3998">W269/W281</f>
        <v>6.3298167684619655E-2</v>
      </c>
      <c r="CF269" s="129">
        <f t="shared" ref="CF269" si="3999">X269/X281</f>
        <v>7.3515981735159816E-2</v>
      </c>
      <c r="CG269" s="130">
        <f t="shared" ref="CG269" si="4000">Y269/Y281</f>
        <v>4.2609853528628498E-2</v>
      </c>
      <c r="CH269" s="131">
        <f t="shared" ref="CH269" si="4001">Z269/Z281</f>
        <v>6.031613976705491E-2</v>
      </c>
      <c r="CI269" s="129">
        <f t="shared" ref="CI269" si="4002">AA269/AA281</f>
        <v>6.4209033826210252E-2</v>
      </c>
      <c r="CJ269" s="135">
        <f t="shared" ref="CJ269" si="4003">AB269/AB281</f>
        <v>5.993393773279921E-2</v>
      </c>
      <c r="CK269" s="136">
        <f t="shared" ref="CK269" si="4004">AC269/AC281</f>
        <v>5.6101377161946915E-2</v>
      </c>
    </row>
    <row r="270" spans="1:89" x14ac:dyDescent="0.15">
      <c r="A270" s="137" t="s">
        <v>29</v>
      </c>
      <c r="B270" s="206">
        <v>392</v>
      </c>
      <c r="C270" s="190">
        <v>602</v>
      </c>
      <c r="D270" s="191">
        <v>285</v>
      </c>
      <c r="E270" s="192">
        <v>259</v>
      </c>
      <c r="F270" s="189">
        <v>453</v>
      </c>
      <c r="G270" s="193">
        <v>449</v>
      </c>
      <c r="H270" s="191">
        <v>695</v>
      </c>
      <c r="I270" s="192">
        <v>577</v>
      </c>
      <c r="J270" s="189">
        <v>227</v>
      </c>
      <c r="K270" s="190">
        <v>72</v>
      </c>
      <c r="L270" s="191">
        <v>296</v>
      </c>
      <c r="M270" s="189">
        <v>161</v>
      </c>
      <c r="N270" s="194">
        <v>460</v>
      </c>
      <c r="O270" s="207">
        <v>428</v>
      </c>
      <c r="P270" s="189">
        <v>328</v>
      </c>
      <c r="Q270" s="190">
        <v>227</v>
      </c>
      <c r="R270" s="191">
        <v>313</v>
      </c>
      <c r="S270" s="192">
        <v>408</v>
      </c>
      <c r="T270" s="189">
        <v>148</v>
      </c>
      <c r="U270" s="193">
        <v>37</v>
      </c>
      <c r="V270" s="191">
        <v>367</v>
      </c>
      <c r="W270" s="208">
        <v>373</v>
      </c>
      <c r="X270" s="189">
        <v>305</v>
      </c>
      <c r="Y270" s="193">
        <v>143</v>
      </c>
      <c r="Z270" s="191">
        <v>451</v>
      </c>
      <c r="AA270" s="189">
        <v>662</v>
      </c>
      <c r="AB270" s="172">
        <f t="shared" si="3675"/>
        <v>4720</v>
      </c>
      <c r="AC270" s="173">
        <f t="shared" si="3676"/>
        <v>4398</v>
      </c>
      <c r="BI270" s="137" t="s">
        <v>29</v>
      </c>
      <c r="BJ270" s="129">
        <f>B270/B281</f>
        <v>5.4308672762538097E-2</v>
      </c>
      <c r="BK270" s="130">
        <f t="shared" ref="BK270" si="4005">C270/C281</f>
        <v>7.6952575738207851E-2</v>
      </c>
      <c r="BL270" s="131">
        <f t="shared" ref="BL270" si="4006">D270/D281</f>
        <v>8.1779053084648487E-2</v>
      </c>
      <c r="BM270" s="132">
        <f t="shared" ref="BM270" si="4007">E270/E281</f>
        <v>6.7979002624671922E-2</v>
      </c>
      <c r="BN270" s="129">
        <f t="shared" ref="BN270" si="4008">F270/F281</f>
        <v>7.1047678795483057E-2</v>
      </c>
      <c r="BO270" s="130">
        <f t="shared" ref="BO270" si="4009">G270/G281</f>
        <v>7.4239417989417994E-2</v>
      </c>
      <c r="BP270" s="131">
        <f t="shared" ref="BP270" si="4010">H270/H281</f>
        <v>7.1201721135129598E-2</v>
      </c>
      <c r="BQ270" s="132">
        <f t="shared" ref="BQ270" si="4011">I270/I281</f>
        <v>6.2956901254773601E-2</v>
      </c>
      <c r="BR270" s="129">
        <f t="shared" ref="BR270" si="4012">J270/J281</f>
        <v>0.10950313555233961</v>
      </c>
      <c r="BS270" s="130">
        <f t="shared" ref="BS270" si="4013">K270/K281</f>
        <v>4.4776119402985072E-2</v>
      </c>
      <c r="BT270" s="131">
        <f t="shared" ref="BT270" si="4014">L270/L281</f>
        <v>6.6472041320458114E-2</v>
      </c>
      <c r="BU270" s="129">
        <f t="shared" ref="BU270" si="4015">M270/M281</f>
        <v>3.8178800094854165E-2</v>
      </c>
      <c r="BV270" s="133">
        <f t="shared" ref="BV270" si="4016">N270/N281</f>
        <v>5.5441725925033145E-2</v>
      </c>
      <c r="BW270" s="134">
        <f t="shared" ref="BW270" si="4017">O270/O281</f>
        <v>4.8852870676863371E-2</v>
      </c>
      <c r="BX270" s="129">
        <f t="shared" ref="BX270" si="4018">P270/P281</f>
        <v>6.4238151194672938E-2</v>
      </c>
      <c r="BY270" s="130">
        <f t="shared" ref="BY270" si="4019">Q270/Q281</f>
        <v>5.0033061494379548E-2</v>
      </c>
      <c r="BZ270" s="131">
        <f t="shared" ref="BZ270" si="4020">R270/R281</f>
        <v>5.5329680042425312E-2</v>
      </c>
      <c r="CA270" s="132">
        <f t="shared" ref="CA270" si="4021">S270/S281</f>
        <v>7.5457739966709819E-2</v>
      </c>
      <c r="CB270" s="129">
        <f t="shared" ref="CB270" si="4022">T270/T281</f>
        <v>9.2211838006230534E-2</v>
      </c>
      <c r="CC270" s="130">
        <f t="shared" ref="CC270" si="4023">U270/U281</f>
        <v>2.8771384136858476E-2</v>
      </c>
      <c r="CD270" s="131">
        <f t="shared" ref="CD270" si="4024">V270/V281</f>
        <v>6.646142701919594E-2</v>
      </c>
      <c r="CE270" s="132">
        <f t="shared" ref="CE270" si="4025">W270/W281</f>
        <v>6.9035720895798625E-2</v>
      </c>
      <c r="CF270" s="129">
        <f t="shared" ref="CF270" si="4026">X270/X281</f>
        <v>6.9634703196347028E-2</v>
      </c>
      <c r="CG270" s="130">
        <f t="shared" ref="CG270" si="4027">Y270/Y281</f>
        <v>4.7603195739014649E-2</v>
      </c>
      <c r="CH270" s="131">
        <f t="shared" ref="CH270" si="4028">Z270/Z281</f>
        <v>6.2534664448141986E-2</v>
      </c>
      <c r="CI270" s="129">
        <f t="shared" ref="CI270" si="4029">AA270/AA281</f>
        <v>6.7044764026736883E-2</v>
      </c>
      <c r="CJ270" s="135">
        <f t="shared" ref="CJ270" si="4030">AB270/AB281</f>
        <v>6.6343383231428771E-2</v>
      </c>
      <c r="CK270" s="136">
        <f t="shared" ref="CK270" si="4031">AC270/AC281</f>
        <v>6.1993431346292094E-2</v>
      </c>
    </row>
    <row r="271" spans="1:89" x14ac:dyDescent="0.15">
      <c r="A271" s="146" t="s">
        <v>30</v>
      </c>
      <c r="B271" s="203">
        <v>527</v>
      </c>
      <c r="C271" s="197">
        <v>642</v>
      </c>
      <c r="D271" s="198">
        <v>271</v>
      </c>
      <c r="E271" s="199">
        <v>301</v>
      </c>
      <c r="F271" s="196">
        <v>521</v>
      </c>
      <c r="G271" s="200">
        <v>537</v>
      </c>
      <c r="H271" s="198">
        <v>777</v>
      </c>
      <c r="I271" s="199">
        <v>738</v>
      </c>
      <c r="J271" s="196">
        <v>186</v>
      </c>
      <c r="K271" s="197">
        <v>43</v>
      </c>
      <c r="L271" s="198">
        <v>377</v>
      </c>
      <c r="M271" s="196">
        <v>165</v>
      </c>
      <c r="N271" s="201">
        <v>432</v>
      </c>
      <c r="O271" s="204">
        <v>521</v>
      </c>
      <c r="P271" s="196">
        <v>311</v>
      </c>
      <c r="Q271" s="197">
        <v>282</v>
      </c>
      <c r="R271" s="198">
        <v>358</v>
      </c>
      <c r="S271" s="199">
        <v>393</v>
      </c>
      <c r="T271" s="196">
        <v>140</v>
      </c>
      <c r="U271" s="200">
        <v>47</v>
      </c>
      <c r="V271" s="198">
        <v>533</v>
      </c>
      <c r="W271" s="205">
        <v>283</v>
      </c>
      <c r="X271" s="196">
        <v>318</v>
      </c>
      <c r="Y271" s="200">
        <v>176</v>
      </c>
      <c r="Z271" s="198">
        <v>459</v>
      </c>
      <c r="AA271" s="196">
        <v>753</v>
      </c>
      <c r="AB271" s="172">
        <f t="shared" si="3675"/>
        <v>5210</v>
      </c>
      <c r="AC271" s="173">
        <f t="shared" si="3676"/>
        <v>4881</v>
      </c>
      <c r="BI271" s="146" t="s">
        <v>30</v>
      </c>
      <c r="BJ271" s="129">
        <f>B271/B281</f>
        <v>7.3011914657799951E-2</v>
      </c>
      <c r="BK271" s="130">
        <f t="shared" ref="BK271" si="4032">C271/C281</f>
        <v>8.2065703694234951E-2</v>
      </c>
      <c r="BL271" s="131">
        <f t="shared" ref="BL271" si="4033">D271/D281</f>
        <v>7.7761836441893828E-2</v>
      </c>
      <c r="BM271" s="132">
        <f t="shared" ref="BM271" si="4034">E271/E281</f>
        <v>7.9002624671916016E-2</v>
      </c>
      <c r="BN271" s="129">
        <f t="shared" ref="BN271" si="4035">F271/F281</f>
        <v>8.1712672521957339E-2</v>
      </c>
      <c r="BO271" s="130">
        <f t="shared" ref="BO271" si="4036">G271/G281</f>
        <v>8.8789682539682543E-2</v>
      </c>
      <c r="BP271" s="131">
        <f t="shared" ref="BP271" si="4037">H271/H281</f>
        <v>7.9602499743878702E-2</v>
      </c>
      <c r="BQ271" s="132">
        <f t="shared" ref="BQ271" si="4038">I271/I281</f>
        <v>8.0523731587561376E-2</v>
      </c>
      <c r="BR271" s="129">
        <f t="shared" ref="BR271" si="4039">J271/J281</f>
        <v>8.9725036179450074E-2</v>
      </c>
      <c r="BS271" s="130">
        <f t="shared" ref="BS271" si="4040">K271/K281</f>
        <v>2.6741293532338308E-2</v>
      </c>
      <c r="BT271" s="131">
        <f t="shared" ref="BT271" si="4041">L271/L281</f>
        <v>8.4662025600718616E-2</v>
      </c>
      <c r="BU271" s="129">
        <f t="shared" ref="BU271" si="4042">M271/M281</f>
        <v>3.9127341712117618E-2</v>
      </c>
      <c r="BV271" s="133">
        <f t="shared" ref="BV271" si="4043">N271/N281</f>
        <v>5.2067012173074606E-2</v>
      </c>
      <c r="BW271" s="134">
        <f t="shared" ref="BW271" si="4044">O271/O281</f>
        <v>5.9468097249172472E-2</v>
      </c>
      <c r="BX271" s="129">
        <f t="shared" ref="BX271" si="4045">P271/P281</f>
        <v>6.0908734821778297E-2</v>
      </c>
      <c r="BY271" s="130">
        <f t="shared" ref="BY271" si="4046">Q271/Q281</f>
        <v>6.2155609433546394E-2</v>
      </c>
      <c r="BZ271" s="131">
        <f t="shared" ref="BZ271" si="4047">R271/R281</f>
        <v>6.3284426374403388E-2</v>
      </c>
      <c r="CA271" s="132">
        <f t="shared" ref="CA271" si="4048">S271/S281</f>
        <v>7.268355835028667E-2</v>
      </c>
      <c r="CB271" s="129">
        <f t="shared" ref="CB271" si="4049">T271/T281</f>
        <v>8.7227414330218064E-2</v>
      </c>
      <c r="CC271" s="130">
        <f t="shared" ref="CC271" si="4050">U271/U281</f>
        <v>3.6547433903576981E-2</v>
      </c>
      <c r="CD271" s="131">
        <f t="shared" ref="CD271" si="4051">V271/V281</f>
        <v>9.6522998913437158E-2</v>
      </c>
      <c r="CE271" s="132">
        <f t="shared" ref="CE271" si="4052">W271/W281</f>
        <v>5.2378308347214513E-2</v>
      </c>
      <c r="CF271" s="129">
        <f t="shared" ref="CF271" si="4053">X271/X281</f>
        <v>7.260273972602739E-2</v>
      </c>
      <c r="CG271" s="130">
        <f t="shared" ref="CG271" si="4054">Y271/Y281</f>
        <v>5.8588548601864181E-2</v>
      </c>
      <c r="CH271" s="131">
        <f t="shared" ref="CH271" si="4055">Z271/Z281</f>
        <v>6.3643926788685523E-2</v>
      </c>
      <c r="CI271" s="129">
        <f t="shared" ref="CI271" si="4056">AA271/AA281</f>
        <v>7.626088717844845E-2</v>
      </c>
      <c r="CJ271" s="135">
        <f t="shared" ref="CJ271" si="4057">AB271/AB281</f>
        <v>7.3230725982149136E-2</v>
      </c>
      <c r="CK271" s="136">
        <f t="shared" ref="CK271" si="4058">AC271/AC281</f>
        <v>6.8801714052126359E-2</v>
      </c>
    </row>
    <row r="272" spans="1:89" x14ac:dyDescent="0.15">
      <c r="A272" s="137" t="s">
        <v>31</v>
      </c>
      <c r="B272" s="206">
        <v>600</v>
      </c>
      <c r="C272" s="190">
        <v>700</v>
      </c>
      <c r="D272" s="191">
        <v>229</v>
      </c>
      <c r="E272" s="192">
        <v>202</v>
      </c>
      <c r="F272" s="189">
        <v>326</v>
      </c>
      <c r="G272" s="193">
        <v>632</v>
      </c>
      <c r="H272" s="191">
        <v>821</v>
      </c>
      <c r="I272" s="192">
        <v>706</v>
      </c>
      <c r="J272" s="189">
        <v>180</v>
      </c>
      <c r="K272" s="190">
        <v>50</v>
      </c>
      <c r="L272" s="191">
        <v>293</v>
      </c>
      <c r="M272" s="189">
        <v>139</v>
      </c>
      <c r="N272" s="194">
        <v>499</v>
      </c>
      <c r="O272" s="207">
        <v>503</v>
      </c>
      <c r="P272" s="189">
        <v>367</v>
      </c>
      <c r="Q272" s="190">
        <v>333</v>
      </c>
      <c r="R272" s="191">
        <v>339</v>
      </c>
      <c r="S272" s="192">
        <v>455</v>
      </c>
      <c r="T272" s="189">
        <v>170</v>
      </c>
      <c r="U272" s="193">
        <v>25</v>
      </c>
      <c r="V272" s="191">
        <v>518</v>
      </c>
      <c r="W272" s="208">
        <v>249</v>
      </c>
      <c r="X272" s="189">
        <v>415</v>
      </c>
      <c r="Y272" s="193">
        <v>195</v>
      </c>
      <c r="Z272" s="191">
        <v>381</v>
      </c>
      <c r="AA272" s="189">
        <v>918</v>
      </c>
      <c r="AB272" s="172">
        <f t="shared" si="3675"/>
        <v>5138</v>
      </c>
      <c r="AC272" s="173">
        <f t="shared" si="3676"/>
        <v>5107</v>
      </c>
      <c r="BI272" s="137" t="s">
        <v>31</v>
      </c>
      <c r="BJ272" s="129">
        <f>B272/B281</f>
        <v>8.3125519534497094E-2</v>
      </c>
      <c r="BK272" s="130">
        <f t="shared" ref="BK272" si="4059">C272/C281</f>
        <v>8.9479739230474239E-2</v>
      </c>
      <c r="BL272" s="131">
        <f t="shared" ref="BL272" si="4060">D272/D281</f>
        <v>6.5710186513629837E-2</v>
      </c>
      <c r="BM272" s="132">
        <f t="shared" ref="BM272" si="4061">E272/E281</f>
        <v>5.3018372703412073E-2</v>
      </c>
      <c r="BN272" s="129">
        <f t="shared" ref="BN272" si="4062">F272/F281</f>
        <v>5.1129234629861985E-2</v>
      </c>
      <c r="BO272" s="130">
        <f t="shared" ref="BO272" si="4063">G272/G281</f>
        <v>0.10449735449735449</v>
      </c>
      <c r="BP272" s="131">
        <f t="shared" ref="BP272" si="4064">H272/H281</f>
        <v>8.4110234607109924E-2</v>
      </c>
      <c r="BQ272" s="132">
        <f t="shared" ref="BQ272" si="4065">I272/I281</f>
        <v>7.7032187670485544E-2</v>
      </c>
      <c r="BR272" s="129">
        <f t="shared" ref="BR272" si="4066">J272/J281</f>
        <v>8.6830680173661356E-2</v>
      </c>
      <c r="BS272" s="130">
        <f t="shared" ref="BS272" si="4067">K272/K281</f>
        <v>3.109452736318408E-2</v>
      </c>
      <c r="BT272" s="131">
        <f t="shared" ref="BT272" si="4068">L272/L281</f>
        <v>6.5798338198966994E-2</v>
      </c>
      <c r="BU272" s="129">
        <f t="shared" ref="BU272" si="4069">M272/M281</f>
        <v>3.2961821199905143E-2</v>
      </c>
      <c r="BV272" s="133">
        <f t="shared" ref="BV272" si="4070">N272/N281</f>
        <v>6.0142220079546824E-2</v>
      </c>
      <c r="BW272" s="134">
        <f t="shared" ref="BW272" si="4071">O272/O281</f>
        <v>5.7413537267435227E-2</v>
      </c>
      <c r="BX272" s="129">
        <f t="shared" ref="BX272" si="4072">P272/P281</f>
        <v>7.1876224050137091E-2</v>
      </c>
      <c r="BY272" s="130">
        <f t="shared" ref="BY272" si="4073">Q272/Q281</f>
        <v>7.339651752259202E-2</v>
      </c>
      <c r="BZ272" s="131">
        <f t="shared" ref="BZ272" si="4074">R272/R281</f>
        <v>5.9925755700901535E-2</v>
      </c>
      <c r="CA272" s="132">
        <f t="shared" ref="CA272" si="4075">S272/S281</f>
        <v>8.4150175698169044E-2</v>
      </c>
      <c r="CB272" s="129">
        <f t="shared" ref="CB272" si="4076">T272/T281</f>
        <v>0.1059190031152648</v>
      </c>
      <c r="CC272" s="130">
        <f t="shared" ref="CC272" si="4077">U272/U281</f>
        <v>1.9440124416796267E-2</v>
      </c>
      <c r="CD272" s="131">
        <f t="shared" ref="CD272" si="4078">V272/V281</f>
        <v>9.3806591814559942E-2</v>
      </c>
      <c r="CE272" s="132">
        <f t="shared" ref="CE272" si="4079">W272/W281</f>
        <v>4.6085508051082733E-2</v>
      </c>
      <c r="CF272" s="129">
        <f t="shared" ref="CF272" si="4080">X272/X281</f>
        <v>9.4748858447488579E-2</v>
      </c>
      <c r="CG272" s="130">
        <f t="shared" ref="CG272" si="4081">Y272/Y281</f>
        <v>6.4913448735019974E-2</v>
      </c>
      <c r="CH272" s="131">
        <f t="shared" ref="CH272" si="4082">Z272/Z281</f>
        <v>5.2828618968386025E-2</v>
      </c>
      <c r="CI272" s="129">
        <f t="shared" ref="CI272" si="4083">AA272/AA281</f>
        <v>9.2971440145837553E-2</v>
      </c>
      <c r="CJ272" s="135">
        <f t="shared" ref="CJ272" si="4084">AB272/AB281</f>
        <v>7.2218708271839196E-2</v>
      </c>
      <c r="CK272" s="136">
        <f t="shared" ref="CK272" si="4085">AC272/AC281</f>
        <v>7.1987370142226864E-2</v>
      </c>
    </row>
    <row r="273" spans="1:89" x14ac:dyDescent="0.15">
      <c r="A273" s="146" t="s">
        <v>32</v>
      </c>
      <c r="B273" s="203">
        <v>573</v>
      </c>
      <c r="C273" s="197">
        <v>522</v>
      </c>
      <c r="D273" s="198">
        <v>138</v>
      </c>
      <c r="E273" s="199">
        <v>245</v>
      </c>
      <c r="F273" s="196">
        <v>278</v>
      </c>
      <c r="G273" s="200">
        <v>670</v>
      </c>
      <c r="H273" s="198">
        <v>701</v>
      </c>
      <c r="I273" s="199">
        <v>685</v>
      </c>
      <c r="J273" s="196">
        <v>154</v>
      </c>
      <c r="K273" s="197">
        <v>44</v>
      </c>
      <c r="L273" s="198">
        <v>467</v>
      </c>
      <c r="M273" s="196">
        <v>130</v>
      </c>
      <c r="N273" s="201">
        <v>469</v>
      </c>
      <c r="O273" s="204">
        <v>502</v>
      </c>
      <c r="P273" s="196">
        <v>314</v>
      </c>
      <c r="Q273" s="197">
        <v>324</v>
      </c>
      <c r="R273" s="198">
        <v>293</v>
      </c>
      <c r="S273" s="199">
        <v>375</v>
      </c>
      <c r="T273" s="196">
        <v>125</v>
      </c>
      <c r="U273" s="200">
        <v>33</v>
      </c>
      <c r="V273" s="198">
        <v>488</v>
      </c>
      <c r="W273" s="205">
        <v>231</v>
      </c>
      <c r="X273" s="196">
        <v>222</v>
      </c>
      <c r="Y273" s="200">
        <v>164</v>
      </c>
      <c r="Z273" s="198">
        <v>274</v>
      </c>
      <c r="AA273" s="196">
        <v>794</v>
      </c>
      <c r="AB273" s="172">
        <f t="shared" si="3675"/>
        <v>4496</v>
      </c>
      <c r="AC273" s="173">
        <f t="shared" si="3676"/>
        <v>4719</v>
      </c>
      <c r="BI273" s="146" t="s">
        <v>32</v>
      </c>
      <c r="BJ273" s="129">
        <f>B273/B281</f>
        <v>7.9384871155444722E-2</v>
      </c>
      <c r="BK273" s="130">
        <f t="shared" ref="BK273" si="4086">C273/C281</f>
        <v>6.6726319826153652E-2</v>
      </c>
      <c r="BL273" s="131">
        <f t="shared" ref="BL273" si="4087">D273/D281</f>
        <v>3.9598278335724532E-2</v>
      </c>
      <c r="BM273" s="132">
        <f t="shared" ref="BM273" si="4088">E273/E281</f>
        <v>6.4304461942257224E-2</v>
      </c>
      <c r="BN273" s="129">
        <f t="shared" ref="BN273" si="4089">F273/F281</f>
        <v>4.360100376411543E-2</v>
      </c>
      <c r="BO273" s="130">
        <f t="shared" ref="BO273" si="4090">G273/G281</f>
        <v>0.11078042328042328</v>
      </c>
      <c r="BP273" s="131">
        <f t="shared" ref="BP273" si="4091">H273/H281</f>
        <v>7.1816412252842951E-2</v>
      </c>
      <c r="BQ273" s="132">
        <f t="shared" ref="BQ273" si="4092">I273/I281</f>
        <v>7.4740861974904524E-2</v>
      </c>
      <c r="BR273" s="129">
        <f t="shared" ref="BR273" si="4093">J273/J281</f>
        <v>7.4288470815243604E-2</v>
      </c>
      <c r="BS273" s="130">
        <f t="shared" ref="BS273" si="4094">K273/K281</f>
        <v>2.736318407960199E-2</v>
      </c>
      <c r="BT273" s="131">
        <f t="shared" ref="BT273" si="4095">L273/L281</f>
        <v>0.10487311924545251</v>
      </c>
      <c r="BU273" s="129">
        <f t="shared" ref="BU273" si="4096">M273/M281</f>
        <v>3.0827602561062366E-2</v>
      </c>
      <c r="BV273" s="133">
        <f t="shared" ref="BV273" si="4097">N273/N281</f>
        <v>5.652645534530553E-2</v>
      </c>
      <c r="BW273" s="134">
        <f t="shared" ref="BW273" si="4098">O273/O281</f>
        <v>5.7299395046227601E-2</v>
      </c>
      <c r="BX273" s="129">
        <f t="shared" ref="BX273" si="4099">P273/P281</f>
        <v>6.1496278887583238E-2</v>
      </c>
      <c r="BY273" s="130">
        <f t="shared" ref="BY273" si="4100">Q273/Q281</f>
        <v>7.141282785981927E-2</v>
      </c>
      <c r="BZ273" s="131">
        <f t="shared" ref="BZ273" si="4101">R273/R281</f>
        <v>5.179423722821283E-2</v>
      </c>
      <c r="CA273" s="132">
        <f t="shared" ref="CA273" si="4102">S273/S281</f>
        <v>6.9354540410578883E-2</v>
      </c>
      <c r="CB273" s="129">
        <f t="shared" ref="CB273" si="4103">T273/T281</f>
        <v>7.7881619937694699E-2</v>
      </c>
      <c r="CC273" s="130">
        <f t="shared" ref="CC273" si="4104">U273/U281</f>
        <v>2.5660964230171075E-2</v>
      </c>
      <c r="CD273" s="131">
        <f t="shared" ref="CD273" si="4105">V273/V281</f>
        <v>8.837377761680551E-2</v>
      </c>
      <c r="CE273" s="132">
        <f t="shared" ref="CE273" si="4106">W273/W281</f>
        <v>4.2754025541365905E-2</v>
      </c>
      <c r="CF273" s="129">
        <f t="shared" ref="CF273" si="4107">X273/X281</f>
        <v>5.0684931506849315E-2</v>
      </c>
      <c r="CG273" s="130">
        <f t="shared" ref="CG273" si="4108">Y273/Y281</f>
        <v>5.459387483355526E-2</v>
      </c>
      <c r="CH273" s="131">
        <f t="shared" ref="CH273" si="4109">Z273/Z281</f>
        <v>3.7992235163616196E-2</v>
      </c>
      <c r="CI273" s="129">
        <f t="shared" ref="CI273" si="4110">AA273/AA281</f>
        <v>8.0413206400648168E-2</v>
      </c>
      <c r="CJ273" s="135">
        <f t="shared" ref="CJ273" si="4111">AB273/AB281</f>
        <v>6.3194883688242318E-2</v>
      </c>
      <c r="CK273" s="136">
        <f t="shared" ref="CK273" si="4112">AC273/AC281</f>
        <v>6.6518190660107404E-2</v>
      </c>
    </row>
    <row r="274" spans="1:89" x14ac:dyDescent="0.15">
      <c r="A274" s="137" t="s">
        <v>33</v>
      </c>
      <c r="B274" s="206">
        <v>329</v>
      </c>
      <c r="C274" s="190">
        <v>406</v>
      </c>
      <c r="D274" s="191">
        <v>89</v>
      </c>
      <c r="E274" s="192">
        <v>248</v>
      </c>
      <c r="F274" s="189">
        <v>210</v>
      </c>
      <c r="G274" s="193">
        <v>598</v>
      </c>
      <c r="H274" s="191">
        <v>487</v>
      </c>
      <c r="I274" s="192">
        <v>605</v>
      </c>
      <c r="J274" s="189">
        <v>102</v>
      </c>
      <c r="K274" s="190">
        <v>28</v>
      </c>
      <c r="L274" s="191">
        <v>206</v>
      </c>
      <c r="M274" s="189">
        <v>160</v>
      </c>
      <c r="N274" s="194">
        <v>583</v>
      </c>
      <c r="O274" s="207">
        <v>423</v>
      </c>
      <c r="P274" s="189">
        <v>234</v>
      </c>
      <c r="Q274" s="190">
        <v>301</v>
      </c>
      <c r="R274" s="191">
        <v>184</v>
      </c>
      <c r="S274" s="192">
        <v>394</v>
      </c>
      <c r="T274" s="189">
        <v>39</v>
      </c>
      <c r="U274" s="193">
        <v>39</v>
      </c>
      <c r="V274" s="191">
        <v>344</v>
      </c>
      <c r="W274" s="208">
        <v>223</v>
      </c>
      <c r="X274" s="189">
        <v>241</v>
      </c>
      <c r="Y274" s="193">
        <v>166</v>
      </c>
      <c r="Z274" s="191">
        <v>202</v>
      </c>
      <c r="AA274" s="189">
        <v>629</v>
      </c>
      <c r="AB274" s="172">
        <f t="shared" si="3675"/>
        <v>3250</v>
      </c>
      <c r="AC274" s="173">
        <f t="shared" si="3676"/>
        <v>4220</v>
      </c>
      <c r="BI274" s="137" t="s">
        <v>33</v>
      </c>
      <c r="BJ274" s="129">
        <f>B274/B281</f>
        <v>4.5580493211415905E-2</v>
      </c>
      <c r="BK274" s="130">
        <f t="shared" ref="BK274" si="4113">C274/C281</f>
        <v>5.1898248753675061E-2</v>
      </c>
      <c r="BL274" s="131">
        <f t="shared" ref="BL274" si="4114">D274/D281</f>
        <v>2.5538020086083215E-2</v>
      </c>
      <c r="BM274" s="132">
        <f t="shared" ref="BM274" si="4115">E274/E281</f>
        <v>6.5091863517060367E-2</v>
      </c>
      <c r="BN274" s="129">
        <f t="shared" ref="BN274" si="4116">F274/F281</f>
        <v>3.2936010037641156E-2</v>
      </c>
      <c r="BO274" s="130">
        <f t="shared" ref="BO274" si="4117">G274/G281</f>
        <v>9.8875661375661381E-2</v>
      </c>
      <c r="BP274" s="131">
        <f t="shared" ref="BP274" si="4118">H274/H281</f>
        <v>4.9892429054400167E-2</v>
      </c>
      <c r="BQ274" s="132">
        <f t="shared" ref="BQ274" si="4119">I274/I281</f>
        <v>6.6012002182214952E-2</v>
      </c>
      <c r="BR274" s="129">
        <f t="shared" ref="BR274" si="4120">J274/J281</f>
        <v>4.9204052098408106E-2</v>
      </c>
      <c r="BS274" s="130">
        <f t="shared" ref="BS274" si="4121">K274/K281</f>
        <v>1.7412935323383085E-2</v>
      </c>
      <c r="BT274" s="131">
        <f t="shared" ref="BT274" si="4122">L274/L281</f>
        <v>4.626094767572423E-2</v>
      </c>
      <c r="BU274" s="129">
        <f t="shared" ref="BU274" si="4123">M274/M281</f>
        <v>3.79416646905383E-2</v>
      </c>
      <c r="BV274" s="133">
        <f t="shared" ref="BV274" si="4124">N274/N281</f>
        <v>7.0266361335422439E-2</v>
      </c>
      <c r="BW274" s="134">
        <f t="shared" ref="BW274" si="4125">O274/O281</f>
        <v>4.8282159570825246E-2</v>
      </c>
      <c r="BX274" s="129">
        <f t="shared" ref="BX274" si="4126">P274/P281</f>
        <v>4.5828437132784956E-2</v>
      </c>
      <c r="BY274" s="130">
        <f t="shared" ref="BY274" si="4127">Q274/Q281</f>
        <v>6.6343398721622218E-2</v>
      </c>
      <c r="BZ274" s="131">
        <f t="shared" ref="BZ274" si="4128">R274/R281</f>
        <v>3.252607389075482E-2</v>
      </c>
      <c r="CA274" s="132">
        <f t="shared" ref="CA274" si="4129">S274/S281</f>
        <v>7.2868503791381545E-2</v>
      </c>
      <c r="CB274" s="129">
        <f t="shared" ref="CB274" si="4130">T274/T281</f>
        <v>2.4299065420560748E-2</v>
      </c>
      <c r="CC274" s="130">
        <f t="shared" ref="CC274" si="4131">U274/U281</f>
        <v>3.0326594090202177E-2</v>
      </c>
      <c r="CD274" s="131">
        <f t="shared" ref="CD274" si="4132">V274/V281</f>
        <v>6.2296269467584209E-2</v>
      </c>
      <c r="CE274" s="132">
        <f t="shared" ref="CE274" si="4133">W274/W281</f>
        <v>4.1273366648158429E-2</v>
      </c>
      <c r="CF274" s="129">
        <f t="shared" ref="CF274" si="4134">X274/X281</f>
        <v>5.5022831050228309E-2</v>
      </c>
      <c r="CG274" s="130">
        <f t="shared" ref="CG274" si="4135">Y274/Y281</f>
        <v>5.5259653794940078E-2</v>
      </c>
      <c r="CH274" s="131">
        <f t="shared" ref="CH274" si="4136">Z274/Z281</f>
        <v>2.8008874098724348E-2</v>
      </c>
      <c r="CI274" s="129">
        <f t="shared" ref="CI274" si="4137">AA274/AA281</f>
        <v>6.3702653433259065E-2</v>
      </c>
      <c r="CJ274" s="135">
        <f t="shared" ref="CJ274" si="4138">AB274/AB281</f>
        <v>4.5681354979267695E-2</v>
      </c>
      <c r="CK274" s="136">
        <f t="shared" ref="CK274" si="4139">AC274/AC281</f>
        <v>5.9484374779752762E-2</v>
      </c>
    </row>
    <row r="275" spans="1:89" x14ac:dyDescent="0.15">
      <c r="A275" s="146" t="s">
        <v>34</v>
      </c>
      <c r="B275" s="203">
        <v>19</v>
      </c>
      <c r="C275" s="197">
        <v>476</v>
      </c>
      <c r="D275" s="198">
        <v>17</v>
      </c>
      <c r="E275" s="199">
        <v>207</v>
      </c>
      <c r="F275" s="196">
        <v>26</v>
      </c>
      <c r="G275" s="200">
        <v>529</v>
      </c>
      <c r="H275" s="198">
        <v>137</v>
      </c>
      <c r="I275" s="199">
        <v>423</v>
      </c>
      <c r="J275" s="196">
        <v>23</v>
      </c>
      <c r="K275" s="197">
        <v>46</v>
      </c>
      <c r="L275" s="198">
        <v>259</v>
      </c>
      <c r="M275" s="196">
        <v>70</v>
      </c>
      <c r="N275" s="201">
        <v>215</v>
      </c>
      <c r="O275" s="204">
        <v>273</v>
      </c>
      <c r="P275" s="196">
        <v>85</v>
      </c>
      <c r="Q275" s="197">
        <v>202</v>
      </c>
      <c r="R275" s="198">
        <v>118</v>
      </c>
      <c r="S275" s="199">
        <v>210</v>
      </c>
      <c r="T275" s="196">
        <v>26</v>
      </c>
      <c r="U275" s="200">
        <v>52</v>
      </c>
      <c r="V275" s="198">
        <v>212</v>
      </c>
      <c r="W275" s="205">
        <v>70</v>
      </c>
      <c r="X275" s="196">
        <v>82</v>
      </c>
      <c r="Y275" s="200">
        <v>100</v>
      </c>
      <c r="Z275" s="198">
        <v>144</v>
      </c>
      <c r="AA275" s="196">
        <v>289</v>
      </c>
      <c r="AB275" s="172">
        <f t="shared" si="3675"/>
        <v>1363</v>
      </c>
      <c r="AC275" s="173">
        <f t="shared" si="3676"/>
        <v>2947</v>
      </c>
      <c r="BI275" s="146" t="s">
        <v>34</v>
      </c>
      <c r="BJ275" s="129">
        <f>B275/B281</f>
        <v>2.6323081185924079E-3</v>
      </c>
      <c r="BK275" s="130">
        <f t="shared" ref="BK275" si="4140">C275/C281</f>
        <v>6.0846222676722482E-2</v>
      </c>
      <c r="BL275" s="131">
        <f t="shared" ref="BL275" si="4141">D275/D281</f>
        <v>4.8780487804878049E-3</v>
      </c>
      <c r="BM275" s="132">
        <f t="shared" ref="BM275" si="4142">E275/E281</f>
        <v>5.4330708661417322E-2</v>
      </c>
      <c r="BN275" s="129">
        <f t="shared" ref="BN275" si="4143">F275/F281</f>
        <v>4.0777917189460475E-3</v>
      </c>
      <c r="BO275" s="130">
        <f t="shared" ref="BO275" si="4144">G275/G281</f>
        <v>8.7466931216931221E-2</v>
      </c>
      <c r="BP275" s="131">
        <f t="shared" ref="BP275" si="4145">H275/H281</f>
        <v>1.4035447187788137E-2</v>
      </c>
      <c r="BQ275" s="132">
        <f t="shared" ref="BQ275" si="4146">I275/I281</f>
        <v>4.6153846153846156E-2</v>
      </c>
      <c r="BR275" s="129">
        <f t="shared" ref="BR275" si="4147">J275/J281</f>
        <v>1.1095031355523395E-2</v>
      </c>
      <c r="BS275" s="130">
        <f t="shared" ref="BS275" si="4148">K275/K281</f>
        <v>2.8606965174129355E-2</v>
      </c>
      <c r="BT275" s="131">
        <f t="shared" ref="BT275" si="4149">L275/L281</f>
        <v>5.8163036155400853E-2</v>
      </c>
      <c r="BU275" s="129">
        <f t="shared" ref="BU275" si="4150">M275/M281</f>
        <v>1.6599478302110504E-2</v>
      </c>
      <c r="BV275" s="133">
        <f t="shared" ref="BV275" si="4151">N275/N281</f>
        <v>2.5912980595395926E-2</v>
      </c>
      <c r="BW275" s="134">
        <f t="shared" ref="BW275" si="4152">O275/O281</f>
        <v>3.1160826389681543E-2</v>
      </c>
      <c r="BX275" s="129">
        <f t="shared" ref="BX275" si="4153">P275/P281</f>
        <v>1.6647081864473168E-2</v>
      </c>
      <c r="BY275" s="130">
        <f t="shared" ref="BY275" si="4154">Q275/Q281</f>
        <v>4.452281243112189E-2</v>
      </c>
      <c r="BZ275" s="131">
        <f t="shared" ref="BZ275" si="4155">R275/R281</f>
        <v>2.0859112603853633E-2</v>
      </c>
      <c r="CA275" s="132">
        <f t="shared" ref="CA275" si="4156">S275/S281</f>
        <v>3.8838542629924172E-2</v>
      </c>
      <c r="CB275" s="129">
        <f t="shared" ref="CB275" si="4157">T275/T281</f>
        <v>1.61993769470405E-2</v>
      </c>
      <c r="CC275" s="130">
        <f t="shared" ref="CC275" si="4158">U275/U281</f>
        <v>4.0435458786936239E-2</v>
      </c>
      <c r="CD275" s="131">
        <f t="shared" ref="CD275" si="4159">V275/V281</f>
        <v>3.8391886997464687E-2</v>
      </c>
      <c r="CE275" s="132">
        <f t="shared" ref="CE275" si="4160">W275/W281</f>
        <v>1.2955765315565427E-2</v>
      </c>
      <c r="CF275" s="129">
        <f t="shared" ref="CF275" si="4161">X275/X281</f>
        <v>1.872146118721461E-2</v>
      </c>
      <c r="CG275" s="130">
        <f t="shared" ref="CG275" si="4162">Y275/Y281</f>
        <v>3.3288948069241014E-2</v>
      </c>
      <c r="CH275" s="131">
        <f t="shared" ref="CH275" si="4163">Z275/Z281</f>
        <v>1.9966722129783693E-2</v>
      </c>
      <c r="CI275" s="129">
        <f t="shared" ref="CI275" si="4164">AA275/AA281</f>
        <v>2.9268786712578487E-2</v>
      </c>
      <c r="CJ275" s="135">
        <f t="shared" ref="CJ275" si="4165">AB275/AB281</f>
        <v>1.9158057488228266E-2</v>
      </c>
      <c r="CK275" s="136">
        <f t="shared" ref="CK275" si="4166">AC275/AC281</f>
        <v>4.1540391581974263E-2</v>
      </c>
    </row>
    <row r="276" spans="1:89" x14ac:dyDescent="0.15">
      <c r="A276" s="137" t="s">
        <v>35</v>
      </c>
      <c r="B276" s="206">
        <v>0</v>
      </c>
      <c r="C276" s="190">
        <v>114</v>
      </c>
      <c r="D276" s="191">
        <v>1</v>
      </c>
      <c r="E276" s="192">
        <v>58</v>
      </c>
      <c r="F276" s="189">
        <v>0</v>
      </c>
      <c r="G276" s="193">
        <v>99</v>
      </c>
      <c r="H276" s="191">
        <v>18</v>
      </c>
      <c r="I276" s="192">
        <v>89</v>
      </c>
      <c r="J276" s="189">
        <v>5</v>
      </c>
      <c r="K276" s="190">
        <v>11</v>
      </c>
      <c r="L276" s="191">
        <v>46</v>
      </c>
      <c r="M276" s="189">
        <v>3</v>
      </c>
      <c r="N276" s="194">
        <v>16</v>
      </c>
      <c r="O276" s="207">
        <v>16</v>
      </c>
      <c r="P276" s="189">
        <v>7</v>
      </c>
      <c r="Q276" s="190">
        <v>16</v>
      </c>
      <c r="R276" s="191">
        <v>15</v>
      </c>
      <c r="S276" s="192">
        <v>10</v>
      </c>
      <c r="T276" s="189">
        <v>7</v>
      </c>
      <c r="U276" s="193">
        <v>3</v>
      </c>
      <c r="V276" s="191">
        <v>7</v>
      </c>
      <c r="W276" s="208">
        <v>5</v>
      </c>
      <c r="X276" s="189">
        <v>7</v>
      </c>
      <c r="Y276" s="193">
        <v>15</v>
      </c>
      <c r="Z276" s="191">
        <v>20</v>
      </c>
      <c r="AA276" s="189">
        <v>50</v>
      </c>
      <c r="AB276" s="172">
        <f t="shared" si="3675"/>
        <v>149</v>
      </c>
      <c r="AC276" s="173">
        <f t="shared" si="3676"/>
        <v>489</v>
      </c>
      <c r="BI276" s="137" t="s">
        <v>35</v>
      </c>
      <c r="BJ276" s="129">
        <f>B276/B281</f>
        <v>0</v>
      </c>
      <c r="BK276" s="130">
        <f t="shared" ref="BK276" si="4167">C276/C281</f>
        <v>1.4572414674677233E-2</v>
      </c>
      <c r="BL276" s="131">
        <f t="shared" ref="BL276" si="4168">D276/D281</f>
        <v>2.8694404591104734E-4</v>
      </c>
      <c r="BM276" s="132">
        <f t="shared" ref="BM276" si="4169">E276/E281</f>
        <v>1.5223097112860892E-2</v>
      </c>
      <c r="BN276" s="129">
        <f t="shared" ref="BN276" si="4170">F276/F281</f>
        <v>0</v>
      </c>
      <c r="BO276" s="130">
        <f t="shared" ref="BO276" si="4171">G276/G281</f>
        <v>1.636904761904762E-2</v>
      </c>
      <c r="BP276" s="131">
        <f t="shared" ref="BP276" si="4172">H276/H281</f>
        <v>1.844073353140047E-3</v>
      </c>
      <c r="BQ276" s="132">
        <f t="shared" ref="BQ276" si="4173">I276/I281</f>
        <v>9.7108565193671573E-3</v>
      </c>
      <c r="BR276" s="129">
        <f t="shared" ref="BR276" si="4174">J276/J281</f>
        <v>2.41196333815726E-3</v>
      </c>
      <c r="BS276" s="130">
        <f t="shared" ref="BS276" si="4175">K276/K281</f>
        <v>6.8407960199004976E-3</v>
      </c>
      <c r="BT276" s="131">
        <f t="shared" ref="BT276" si="4176">L276/L281</f>
        <v>1.0330114529530653E-2</v>
      </c>
      <c r="BU276" s="129">
        <f t="shared" ref="BU276" si="4177">M276/M281</f>
        <v>7.1140621294759308E-4</v>
      </c>
      <c r="BV276" s="133">
        <f t="shared" ref="BV276" si="4178">N276/N281</f>
        <v>1.9284078582620225E-3</v>
      </c>
      <c r="BW276" s="134">
        <f t="shared" ref="BW276" si="4179">O276/O281</f>
        <v>1.8262755393219953E-3</v>
      </c>
      <c r="BX276" s="129">
        <f t="shared" ref="BX276" si="4180">P276/P281</f>
        <v>1.3709361535448493E-3</v>
      </c>
      <c r="BY276" s="130">
        <f t="shared" ref="BY276" si="4181">Q276/Q281</f>
        <v>3.526559400484902E-3</v>
      </c>
      <c r="BZ276" s="131">
        <f t="shared" ref="BZ276" si="4182">R276/R281</f>
        <v>2.6515821106593601E-3</v>
      </c>
      <c r="CA276" s="132">
        <f t="shared" ref="CA276" si="4183">S276/S281</f>
        <v>1.8494544109487702E-3</v>
      </c>
      <c r="CB276" s="129">
        <f t="shared" ref="CB276" si="4184">T276/T281</f>
        <v>4.3613707165109034E-3</v>
      </c>
      <c r="CC276" s="130">
        <f t="shared" ref="CC276" si="4185">U276/U281</f>
        <v>2.3328149300155523E-3</v>
      </c>
      <c r="CD276" s="131">
        <f t="shared" ref="CD276" si="4186">V276/V281</f>
        <v>1.2676566461427019E-3</v>
      </c>
      <c r="CE276" s="132">
        <f t="shared" ref="CE276" si="4187">W276/W281</f>
        <v>9.2541180825467338E-4</v>
      </c>
      <c r="CF276" s="129">
        <f t="shared" ref="CF276" si="4188">X276/X281</f>
        <v>1.5981735159817352E-3</v>
      </c>
      <c r="CG276" s="130">
        <f t="shared" ref="CG276" si="4189">Y276/Y281</f>
        <v>4.9933422103861516E-3</v>
      </c>
      <c r="CH276" s="131">
        <f t="shared" ref="CH276" si="4190">Z276/Z281</f>
        <v>2.7731558513588465E-3</v>
      </c>
      <c r="CI276" s="129">
        <f t="shared" ref="CI276" si="4191">AA276/AA281</f>
        <v>5.063803929511849E-3</v>
      </c>
      <c r="CJ276" s="135">
        <f t="shared" ref="CJ276" si="4192">AB276/AB281</f>
        <v>2.0943144282802727E-3</v>
      </c>
      <c r="CK276" s="136">
        <f t="shared" ref="CK276" si="4193">AC276/AC281</f>
        <v>6.8928576462794072E-3</v>
      </c>
    </row>
    <row r="277" spans="1:89" x14ac:dyDescent="0.15">
      <c r="A277" s="146" t="s">
        <v>36</v>
      </c>
      <c r="B277" s="203">
        <v>0</v>
      </c>
      <c r="C277" s="197">
        <v>2</v>
      </c>
      <c r="D277" s="198">
        <v>0</v>
      </c>
      <c r="E277" s="199">
        <v>1</v>
      </c>
      <c r="F277" s="196">
        <v>0</v>
      </c>
      <c r="G277" s="200">
        <v>0</v>
      </c>
      <c r="H277" s="198">
        <v>0</v>
      </c>
      <c r="I277" s="199">
        <v>4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7</v>
      </c>
      <c r="BI277" s="146" t="s">
        <v>36</v>
      </c>
      <c r="BJ277" s="129">
        <f>B277/B281</f>
        <v>0</v>
      </c>
      <c r="BK277" s="130">
        <f t="shared" ref="BK277" si="4194">C277/C281</f>
        <v>2.55656397801355E-4</v>
      </c>
      <c r="BL277" s="131">
        <f t="shared" ref="BL277" si="4195">D277/D281</f>
        <v>0</v>
      </c>
      <c r="BM277" s="132">
        <f t="shared" ref="BM277" si="4196">E277/E281</f>
        <v>2.6246719160104987E-4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4.3644298963447901E-4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9.8670763852670449E-5</v>
      </c>
    </row>
    <row r="278" spans="1:89" x14ac:dyDescent="0.15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15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4" thickBot="1" x14ac:dyDescent="0.2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5" thickTop="1" thickBot="1" x14ac:dyDescent="0.2">
      <c r="A281" s="269" t="s">
        <v>13</v>
      </c>
      <c r="B281" s="20">
        <f t="shared" ref="B281" si="4302">SUM(B258:B280)</f>
        <v>7218</v>
      </c>
      <c r="C281" s="21">
        <f t="shared" ref="C281" si="4303">SUM(C258:C280)</f>
        <v>7823</v>
      </c>
      <c r="D281" s="20">
        <f t="shared" ref="D281" si="4304">SUM(D258:D280)</f>
        <v>3485</v>
      </c>
      <c r="E281" s="21">
        <f t="shared" ref="E281" si="4305">SUM(E258:E280)</f>
        <v>3810</v>
      </c>
      <c r="F281" s="20">
        <f t="shared" ref="F281" si="4306">SUM(F258:F280)</f>
        <v>6376</v>
      </c>
      <c r="G281" s="21">
        <f t="shared" ref="G281" si="4307">SUM(G258:G280)</f>
        <v>6048</v>
      </c>
      <c r="H281" s="20">
        <f t="shared" ref="H281" si="4308">SUM(H258:H280)</f>
        <v>9761</v>
      </c>
      <c r="I281" s="21">
        <f t="shared" ref="I281" si="4309">SUM(I258:I280)</f>
        <v>9165</v>
      </c>
      <c r="J281" s="20">
        <f t="shared" ref="J281" si="4310">SUM(J258:J280)</f>
        <v>2073</v>
      </c>
      <c r="K281" s="21">
        <f t="shared" ref="K281" si="4311">SUM(K258:K280)</f>
        <v>1608</v>
      </c>
      <c r="L281" s="20">
        <f t="shared" ref="L281" si="4312">SUM(L258:L280)</f>
        <v>4453</v>
      </c>
      <c r="M281" s="21">
        <f t="shared" ref="M281" si="4313">SUM(M258:M280)</f>
        <v>4217</v>
      </c>
      <c r="N281" s="20">
        <f t="shared" ref="N281" si="4314">SUM(N258:N280)</f>
        <v>8297</v>
      </c>
      <c r="O281" s="21">
        <f t="shared" ref="O281" si="4315">SUM(O258:O280)</f>
        <v>8761</v>
      </c>
      <c r="P281" s="20">
        <f t="shared" ref="P281" si="4316">SUM(P258:P280)</f>
        <v>5106</v>
      </c>
      <c r="Q281" s="21">
        <f t="shared" ref="Q281" si="4317">SUM(Q258:Q280)</f>
        <v>4537</v>
      </c>
      <c r="R281" s="20">
        <f t="shared" ref="R281" si="4318">SUM(R258:R280)</f>
        <v>5657</v>
      </c>
      <c r="S281" s="21">
        <f t="shared" ref="S281" si="4319">SUM(S258:S280)</f>
        <v>5407</v>
      </c>
      <c r="T281" s="20">
        <f t="shared" ref="T281" si="4320">SUM(T258:T280)</f>
        <v>1605</v>
      </c>
      <c r="U281" s="21">
        <f t="shared" ref="U281" si="4321">SUM(U258:U280)</f>
        <v>1286</v>
      </c>
      <c r="V281" s="20">
        <f t="shared" ref="V281" si="4322">SUM(V258:V280)</f>
        <v>5522</v>
      </c>
      <c r="W281" s="21">
        <f t="shared" ref="W281" si="4323">SUM(W258:W280)</f>
        <v>5403</v>
      </c>
      <c r="X281" s="20">
        <f t="shared" ref="X281" si="4324">SUM(X258:X280)</f>
        <v>4380</v>
      </c>
      <c r="Y281" s="21">
        <f t="shared" ref="Y281" si="4325">SUM(Y258:Y280)</f>
        <v>3004</v>
      </c>
      <c r="Z281" s="20">
        <f t="shared" ref="Z281" si="4326">SUM(Z258:Z280)</f>
        <v>7212</v>
      </c>
      <c r="AA281" s="21">
        <f t="shared" ref="AA281" si="4327">SUM(AA258:AA280)</f>
        <v>9874</v>
      </c>
      <c r="AB281" s="174">
        <f t="shared" ref="AB281:AC281" si="4328">SUM(AB257:AB280)</f>
        <v>71145</v>
      </c>
      <c r="AC281" s="175">
        <f t="shared" si="4328"/>
        <v>70943</v>
      </c>
      <c r="BI281" s="269" t="s">
        <v>13</v>
      </c>
      <c r="BJ281" s="155">
        <f>SUM(BJ257:BJ280)</f>
        <v>1.0000000000000002</v>
      </c>
      <c r="BK281" s="156">
        <f t="shared" ref="BK281:CK281" si="4329">SUM(BK257:BK280)</f>
        <v>0.99999999999999989</v>
      </c>
      <c r="BL281" s="155">
        <f t="shared" si="4329"/>
        <v>0.99999999999999989</v>
      </c>
      <c r="BM281" s="156">
        <f t="shared" si="4329"/>
        <v>0.99999999999999989</v>
      </c>
      <c r="BN281" s="155">
        <f t="shared" si="4329"/>
        <v>1</v>
      </c>
      <c r="BO281" s="156">
        <f t="shared" si="4329"/>
        <v>1.0000000000000002</v>
      </c>
      <c r="BP281" s="155">
        <f t="shared" si="4329"/>
        <v>0.99999999999999989</v>
      </c>
      <c r="BQ281" s="156">
        <f t="shared" si="4329"/>
        <v>1.0000000000000002</v>
      </c>
      <c r="BR281" s="155">
        <f t="shared" si="4329"/>
        <v>0.99999999999999989</v>
      </c>
      <c r="BS281" s="156">
        <f t="shared" si="4329"/>
        <v>1</v>
      </c>
      <c r="BT281" s="155">
        <f t="shared" si="4329"/>
        <v>1</v>
      </c>
      <c r="BU281" s="156">
        <f t="shared" si="4329"/>
        <v>0.99999999999999978</v>
      </c>
      <c r="BV281" s="155">
        <f t="shared" si="4329"/>
        <v>1</v>
      </c>
      <c r="BW281" s="156">
        <f t="shared" si="4329"/>
        <v>1</v>
      </c>
      <c r="BX281" s="155">
        <f t="shared" si="4329"/>
        <v>0.99999999999999989</v>
      </c>
      <c r="BY281" s="156">
        <f t="shared" si="4329"/>
        <v>1</v>
      </c>
      <c r="BZ281" s="155">
        <f t="shared" si="4329"/>
        <v>1</v>
      </c>
      <c r="CA281" s="156">
        <f t="shared" si="4329"/>
        <v>0.99999999999999989</v>
      </c>
      <c r="CB281" s="155">
        <f t="shared" si="4329"/>
        <v>1.0000000000000002</v>
      </c>
      <c r="CC281" s="156">
        <f t="shared" si="4329"/>
        <v>1</v>
      </c>
      <c r="CD281" s="155">
        <f t="shared" si="4329"/>
        <v>1.0000000000000002</v>
      </c>
      <c r="CE281" s="156">
        <f t="shared" si="4329"/>
        <v>0.99999999999999956</v>
      </c>
      <c r="CF281" s="155">
        <f t="shared" si="4329"/>
        <v>1</v>
      </c>
      <c r="CG281" s="156">
        <f t="shared" si="4329"/>
        <v>1</v>
      </c>
      <c r="CH281" s="155">
        <f t="shared" si="4329"/>
        <v>0.99999999999999978</v>
      </c>
      <c r="CI281" s="156">
        <f t="shared" si="4329"/>
        <v>1</v>
      </c>
      <c r="CJ281" s="155">
        <f t="shared" si="4329"/>
        <v>1</v>
      </c>
      <c r="CK281" s="156">
        <f t="shared" si="4329"/>
        <v>1.0000000000000002</v>
      </c>
    </row>
    <row r="282" spans="1:89" ht="14" thickTop="1" x14ac:dyDescent="0.15">
      <c r="A282" s="187"/>
    </row>
    <row r="284" spans="1:89" x14ac:dyDescent="0.15">
      <c r="A284" s="301">
        <f>+A253+1</f>
        <v>44114</v>
      </c>
      <c r="B284" s="301"/>
      <c r="C284" s="301"/>
      <c r="D284" s="301"/>
      <c r="BI284" s="300">
        <f>+BI253+1</f>
        <v>44114</v>
      </c>
      <c r="BJ284" s="300"/>
      <c r="BK284" s="300"/>
      <c r="BL284" s="300"/>
    </row>
    <row r="285" spans="1:89" ht="14" thickBot="1" x14ac:dyDescent="0.2">
      <c r="AE285" s="272" t="s">
        <v>84</v>
      </c>
    </row>
    <row r="286" spans="1:89" ht="15" thickTop="1" thickBot="1" x14ac:dyDescent="0.2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 x14ac:dyDescent="0.2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 x14ac:dyDescent="0.15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401</v>
      </c>
      <c r="AG288" s="186">
        <f t="shared" ref="AG288:AV289" si="4330">SUMIF($A$9:$A$32,$AE288,C$288:C$311)</f>
        <v>241</v>
      </c>
      <c r="AH288" s="127">
        <f t="shared" si="4330"/>
        <v>145</v>
      </c>
      <c r="AI288" s="180">
        <f t="shared" si="4330"/>
        <v>130</v>
      </c>
      <c r="AJ288" s="126">
        <f t="shared" si="4330"/>
        <v>446</v>
      </c>
      <c r="AK288" s="128">
        <f t="shared" si="4330"/>
        <v>182</v>
      </c>
      <c r="AL288" s="127">
        <f t="shared" si="4330"/>
        <v>471</v>
      </c>
      <c r="AM288" s="180">
        <f t="shared" si="4330"/>
        <v>307</v>
      </c>
      <c r="AN288" s="126">
        <f t="shared" si="4330"/>
        <v>55</v>
      </c>
      <c r="AO288" s="128">
        <f t="shared" si="4330"/>
        <v>73</v>
      </c>
      <c r="AP288" s="127">
        <f t="shared" si="4330"/>
        <v>141</v>
      </c>
      <c r="AQ288" s="126">
        <f t="shared" si="4330"/>
        <v>387</v>
      </c>
      <c r="AR288" s="179">
        <f t="shared" si="4330"/>
        <v>422</v>
      </c>
      <c r="AS288" s="181">
        <f t="shared" si="4330"/>
        <v>688</v>
      </c>
      <c r="AT288" s="126">
        <f t="shared" si="4330"/>
        <v>0</v>
      </c>
      <c r="AU288" s="128">
        <f t="shared" si="4330"/>
        <v>0</v>
      </c>
      <c r="AV288" s="127">
        <f t="shared" si="4330"/>
        <v>0</v>
      </c>
      <c r="AW288" s="180">
        <f t="shared" ref="AW288:BE289" si="4331">SUMIF($A$9:$A$32,$AE288,S$288:S$311)</f>
        <v>0</v>
      </c>
      <c r="AX288" s="126">
        <f t="shared" si="4331"/>
        <v>0</v>
      </c>
      <c r="AY288" s="128">
        <f t="shared" si="4331"/>
        <v>0</v>
      </c>
      <c r="AZ288" s="127">
        <f t="shared" si="4331"/>
        <v>0</v>
      </c>
      <c r="BA288" s="180">
        <f t="shared" si="4331"/>
        <v>0</v>
      </c>
      <c r="BB288" s="126">
        <f t="shared" si="4331"/>
        <v>0</v>
      </c>
      <c r="BC288" s="128">
        <f t="shared" si="4331"/>
        <v>0</v>
      </c>
      <c r="BD288" s="184">
        <f t="shared" si="4331"/>
        <v>0</v>
      </c>
      <c r="BE288" s="185">
        <f t="shared" si="4331"/>
        <v>0</v>
      </c>
      <c r="BF288" s="170">
        <f>AF288+AH288+AJ288+AL288+AN288+AP288+AR288+AT288+AV288+AX288+AZ288+BB288+BD288</f>
        <v>2081</v>
      </c>
      <c r="BG288" s="171">
        <f>AG288+AI288+AK288+AM288+AO288+AQ288+AS288+AU288+AW288+AY288+BA288+BC288+BE288</f>
        <v>2008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 t="e">
        <f t="shared" ref="BX288" si="4345">P288/P312</f>
        <v>#DIV/0!</v>
      </c>
      <c r="BY288" s="130" t="e">
        <f t="shared" ref="BY288" si="4346">Q288/Q312</f>
        <v>#DIV/0!</v>
      </c>
      <c r="BZ288" s="131">
        <f t="shared" ref="BZ288" si="4347">R288/R312</f>
        <v>0</v>
      </c>
      <c r="CA288" s="132" t="e">
        <f t="shared" ref="CA288" si="4348">S288/S312</f>
        <v>#DIV/0!</v>
      </c>
      <c r="CB288" s="129" t="e">
        <f t="shared" ref="CB288" si="4349">T288/T312</f>
        <v>#DIV/0!</v>
      </c>
      <c r="CC288" s="130" t="e">
        <f t="shared" ref="CC288" si="4350">U288/U312</f>
        <v>#DIV/0!</v>
      </c>
      <c r="CD288" s="131" t="e">
        <f t="shared" ref="CD288" si="4351">V288/V312</f>
        <v>#DIV/0!</v>
      </c>
      <c r="CE288" s="132" t="e">
        <f t="shared" ref="CE288" si="4352">W288/W312</f>
        <v>#DIV/0!</v>
      </c>
      <c r="CF288" s="129" t="e">
        <f t="shared" ref="CF288" si="4353">X288/X312</f>
        <v>#DIV/0!</v>
      </c>
      <c r="CG288" s="130" t="e">
        <f t="shared" ref="CG288" si="4354">Y288/Y312</f>
        <v>#DIV/0!</v>
      </c>
      <c r="CH288" s="131" t="e">
        <f t="shared" ref="CH288" si="4355">Z288/Z312</f>
        <v>#DIV/0!</v>
      </c>
      <c r="CI288" s="129" t="e">
        <f t="shared" ref="CI288" si="4356">AA288/AA312</f>
        <v>#DIV/0!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15">
      <c r="A289" s="137" t="s">
        <v>17</v>
      </c>
      <c r="B289" s="189">
        <v>54</v>
      </c>
      <c r="C289" s="190">
        <v>0</v>
      </c>
      <c r="D289" s="191">
        <v>38</v>
      </c>
      <c r="E289" s="192">
        <v>1</v>
      </c>
      <c r="F289" s="189">
        <v>112</v>
      </c>
      <c r="G289" s="193">
        <v>1</v>
      </c>
      <c r="H289" s="191">
        <v>63</v>
      </c>
      <c r="I289" s="192">
        <v>12</v>
      </c>
      <c r="J289" s="189">
        <v>3</v>
      </c>
      <c r="K289" s="193">
        <v>12</v>
      </c>
      <c r="L289" s="191">
        <v>2</v>
      </c>
      <c r="M289" s="189">
        <v>22</v>
      </c>
      <c r="N289" s="194">
        <v>0</v>
      </c>
      <c r="O289" s="195">
        <v>0</v>
      </c>
      <c r="P289" s="189">
        <v>0</v>
      </c>
      <c r="Q289" s="193">
        <v>0</v>
      </c>
      <c r="R289" s="191">
        <v>0</v>
      </c>
      <c r="S289" s="192">
        <v>0</v>
      </c>
      <c r="T289" s="189">
        <v>0</v>
      </c>
      <c r="U289" s="193">
        <v>0</v>
      </c>
      <c r="V289" s="191">
        <v>0</v>
      </c>
      <c r="W289" s="192">
        <v>0</v>
      </c>
      <c r="X289" s="189">
        <v>0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272</v>
      </c>
      <c r="AC289" s="173">
        <f t="shared" ref="AC289:AC308" si="4360">SUM(C289,E289,G289,I289,K289,M289,O289,Q289,S289,U289,W289,Y289,AA289)</f>
        <v>48</v>
      </c>
      <c r="AE289" s="277" t="str">
        <f>$AE$10</f>
        <v>08:00 - 08:59</v>
      </c>
      <c r="AF289" s="126">
        <f>SUMIF($A$9:$A$32,$AE289,B$288:B$311)</f>
        <v>467</v>
      </c>
      <c r="AG289" s="190">
        <f t="shared" si="4330"/>
        <v>424</v>
      </c>
      <c r="AH289" s="191">
        <f t="shared" si="4330"/>
        <v>196</v>
      </c>
      <c r="AI289" s="192">
        <f t="shared" si="4330"/>
        <v>115</v>
      </c>
      <c r="AJ289" s="278">
        <f t="shared" si="4330"/>
        <v>507</v>
      </c>
      <c r="AK289" s="193">
        <f t="shared" si="4330"/>
        <v>166</v>
      </c>
      <c r="AL289" s="191">
        <f t="shared" si="4330"/>
        <v>556</v>
      </c>
      <c r="AM289" s="192">
        <f t="shared" si="4330"/>
        <v>341</v>
      </c>
      <c r="AN289" s="278">
        <f t="shared" si="4330"/>
        <v>44</v>
      </c>
      <c r="AO289" s="193">
        <f t="shared" si="4330"/>
        <v>95</v>
      </c>
      <c r="AP289" s="191">
        <f t="shared" si="4330"/>
        <v>123</v>
      </c>
      <c r="AQ289" s="278">
        <f t="shared" si="4330"/>
        <v>390</v>
      </c>
      <c r="AR289" s="194">
        <f t="shared" si="4330"/>
        <v>426</v>
      </c>
      <c r="AS289" s="195">
        <f t="shared" si="4330"/>
        <v>699</v>
      </c>
      <c r="AT289" s="278">
        <f t="shared" si="4330"/>
        <v>0</v>
      </c>
      <c r="AU289" s="193">
        <f t="shared" si="4330"/>
        <v>0</v>
      </c>
      <c r="AV289" s="191">
        <f t="shared" si="4330"/>
        <v>0</v>
      </c>
      <c r="AW289" s="192">
        <f t="shared" si="4331"/>
        <v>0</v>
      </c>
      <c r="AX289" s="278">
        <f t="shared" si="4331"/>
        <v>0</v>
      </c>
      <c r="AY289" s="193">
        <f t="shared" si="4331"/>
        <v>0</v>
      </c>
      <c r="AZ289" s="191">
        <f t="shared" si="4331"/>
        <v>0</v>
      </c>
      <c r="BA289" s="192">
        <f t="shared" si="4331"/>
        <v>0</v>
      </c>
      <c r="BB289" s="278">
        <f t="shared" si="4331"/>
        <v>0</v>
      </c>
      <c r="BC289" s="193">
        <f t="shared" si="4331"/>
        <v>0</v>
      </c>
      <c r="BD289" s="191">
        <f t="shared" si="4331"/>
        <v>0</v>
      </c>
      <c r="BE289" s="278">
        <f t="shared" si="4331"/>
        <v>0</v>
      </c>
      <c r="BF289" s="172">
        <f>SUM(AF289,AH289,AJ289,AL289,AN289,AP289,AR289,AT289,AV289,AX289,AZ289,BB289,BD289)</f>
        <v>2319</v>
      </c>
      <c r="BG289" s="173">
        <f>SUM(AG289,AI289,AK289,AM289,AO289,AQ289,AS289,AU289,AW289,AY289,BA289,BC289,BE289)</f>
        <v>2230</v>
      </c>
      <c r="BI289" s="137" t="s">
        <v>17</v>
      </c>
      <c r="BJ289" s="129">
        <f>B289/B312</f>
        <v>9.6497498213009292E-3</v>
      </c>
      <c r="BK289" s="130">
        <f t="shared" ref="BK289" si="4361">C289/C312</f>
        <v>0</v>
      </c>
      <c r="BL289" s="131">
        <f t="shared" ref="BL289" si="4362">D289/D312</f>
        <v>1.9009504752376189E-2</v>
      </c>
      <c r="BM289" s="132">
        <f t="shared" ref="BM289" si="4363">E289/E312</f>
        <v>4.2390843577787198E-4</v>
      </c>
      <c r="BN289" s="129">
        <f t="shared" ref="BN289" si="4364">F289/F312</f>
        <v>2.1785644816183621E-2</v>
      </c>
      <c r="BO289" s="130">
        <f t="shared" ref="BO289" si="4365">G289/G312</f>
        <v>2.3424689622862497E-4</v>
      </c>
      <c r="BP289" s="131">
        <f t="shared" ref="BP289" si="4366">H289/H312</f>
        <v>8.2266910420475316E-3</v>
      </c>
      <c r="BQ289" s="132">
        <f t="shared" ref="BQ289" si="4367">I289/I312</f>
        <v>2.0916855499389926E-3</v>
      </c>
      <c r="BR289" s="129">
        <f t="shared" ref="BR289" si="4368">J289/J312</f>
        <v>2.7272727272727275E-3</v>
      </c>
      <c r="BS289" s="130">
        <f t="shared" ref="BS289" si="4369">K289/K312</f>
        <v>1.556420233463035E-2</v>
      </c>
      <c r="BT289" s="131">
        <f t="shared" ref="BT289" si="4370">L289/L312</f>
        <v>5.3248136315228972E-4</v>
      </c>
      <c r="BU289" s="129">
        <f t="shared" ref="BU289" si="4371">M289/M312</f>
        <v>5.3934787938220152E-3</v>
      </c>
      <c r="BV289" s="133">
        <f t="shared" ref="BV289" si="4372">N289/N312</f>
        <v>0</v>
      </c>
      <c r="BW289" s="134">
        <f t="shared" ref="BW289" si="4373">O289/O312</f>
        <v>0</v>
      </c>
      <c r="BX289" s="129" t="e">
        <f t="shared" ref="BX289" si="4374">P289/P312</f>
        <v>#DIV/0!</v>
      </c>
      <c r="BY289" s="130" t="e">
        <f t="shared" ref="BY289" si="4375">Q289/Q312</f>
        <v>#DIV/0!</v>
      </c>
      <c r="BZ289" s="131">
        <f t="shared" ref="BZ289" si="4376">R289/R312</f>
        <v>0</v>
      </c>
      <c r="CA289" s="132" t="e">
        <f t="shared" ref="CA289" si="4377">S289/S312</f>
        <v>#DIV/0!</v>
      </c>
      <c r="CB289" s="129" t="e">
        <f t="shared" ref="CB289" si="4378">T289/T312</f>
        <v>#DIV/0!</v>
      </c>
      <c r="CC289" s="130" t="e">
        <f t="shared" ref="CC289" si="4379">U289/U312</f>
        <v>#DIV/0!</v>
      </c>
      <c r="CD289" s="131" t="e">
        <f t="shared" ref="CD289" si="4380">V289/V312</f>
        <v>#DIV/0!</v>
      </c>
      <c r="CE289" s="132" t="e">
        <f t="shared" ref="CE289" si="4381">W289/W312</f>
        <v>#DIV/0!</v>
      </c>
      <c r="CF289" s="129" t="e">
        <f t="shared" ref="CF289" si="4382">X289/X312</f>
        <v>#DIV/0!</v>
      </c>
      <c r="CG289" s="130" t="e">
        <f t="shared" ref="CG289" si="4383">Y289/Y312</f>
        <v>#DIV/0!</v>
      </c>
      <c r="CH289" s="131" t="e">
        <f t="shared" ref="CH289" si="4384">Z289/Z312</f>
        <v>#DIV/0!</v>
      </c>
      <c r="CI289" s="129" t="e">
        <f t="shared" ref="CI289" si="4385">AA289/AA312</f>
        <v>#DIV/0!</v>
      </c>
      <c r="CJ289" s="135">
        <f t="shared" ref="CJ289" si="4386">AB289/AB312</f>
        <v>8.5130355857406647E-3</v>
      </c>
      <c r="CK289" s="136">
        <f t="shared" ref="CK289" si="4387">AC289/AC312</f>
        <v>1.5097188148707303E-3</v>
      </c>
    </row>
    <row r="290" spans="1:89" ht="14" thickBot="1" x14ac:dyDescent="0.2">
      <c r="A290" s="146" t="s">
        <v>18</v>
      </c>
      <c r="B290" s="196">
        <v>197</v>
      </c>
      <c r="C290" s="197">
        <v>20</v>
      </c>
      <c r="D290" s="198">
        <v>96</v>
      </c>
      <c r="E290" s="199">
        <v>16</v>
      </c>
      <c r="F290" s="196">
        <v>282</v>
      </c>
      <c r="G290" s="200">
        <v>41</v>
      </c>
      <c r="H290" s="198">
        <v>193</v>
      </c>
      <c r="I290" s="199">
        <v>116</v>
      </c>
      <c r="J290" s="196">
        <v>21</v>
      </c>
      <c r="K290" s="200">
        <v>25</v>
      </c>
      <c r="L290" s="198">
        <v>66</v>
      </c>
      <c r="M290" s="196">
        <v>135</v>
      </c>
      <c r="N290" s="201">
        <v>129</v>
      </c>
      <c r="O290" s="202">
        <v>413</v>
      </c>
      <c r="P290" s="196">
        <v>0</v>
      </c>
      <c r="Q290" s="200">
        <v>0</v>
      </c>
      <c r="R290" s="198">
        <v>0</v>
      </c>
      <c r="S290" s="199">
        <v>0</v>
      </c>
      <c r="T290" s="196">
        <v>0</v>
      </c>
      <c r="U290" s="200">
        <v>0</v>
      </c>
      <c r="V290" s="198">
        <v>0</v>
      </c>
      <c r="W290" s="199">
        <v>0</v>
      </c>
      <c r="X290" s="196">
        <v>0</v>
      </c>
      <c r="Y290" s="200">
        <v>0</v>
      </c>
      <c r="Z290" s="198">
        <v>0</v>
      </c>
      <c r="AA290" s="196">
        <v>0</v>
      </c>
      <c r="AB290" s="172">
        <f t="shared" si="4359"/>
        <v>984</v>
      </c>
      <c r="AC290" s="173">
        <f t="shared" si="4360"/>
        <v>766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3.5203716940671911E-2</v>
      </c>
      <c r="BK290" s="130">
        <f t="shared" ref="BK290" si="4388">C290/C312</f>
        <v>3.2615786040443573E-3</v>
      </c>
      <c r="BL290" s="131">
        <f t="shared" ref="BL290" si="4389">D290/D312</f>
        <v>4.8024012006003002E-2</v>
      </c>
      <c r="BM290" s="132">
        <f t="shared" ref="BM290" si="4390">E290/E312</f>
        <v>6.7825349724459517E-3</v>
      </c>
      <c r="BN290" s="129">
        <f t="shared" ref="BN290" si="4391">F290/F312</f>
        <v>5.485314141217662E-2</v>
      </c>
      <c r="BO290" s="130">
        <f t="shared" ref="BO290" si="4392">G290/G312</f>
        <v>9.6041227453736236E-3</v>
      </c>
      <c r="BP290" s="131">
        <f t="shared" ref="BP290" si="4393">H290/H312</f>
        <v>2.5202402716113868E-2</v>
      </c>
      <c r="BQ290" s="132">
        <f t="shared" ref="BQ290" si="4394">I290/I312</f>
        <v>2.0219626982743596E-2</v>
      </c>
      <c r="BR290" s="129">
        <f t="shared" ref="BR290" si="4395">J290/J312</f>
        <v>1.9090909090909092E-2</v>
      </c>
      <c r="BS290" s="130">
        <f t="shared" ref="BS290" si="4396">K290/K312</f>
        <v>3.2425421530479899E-2</v>
      </c>
      <c r="BT290" s="131">
        <f t="shared" ref="BT290" si="4397">L290/L312</f>
        <v>1.7571884984025558E-2</v>
      </c>
      <c r="BU290" s="129">
        <f t="shared" ref="BU290" si="4398">M290/M312</f>
        <v>3.3096347143907821E-2</v>
      </c>
      <c r="BV290" s="133">
        <f t="shared" ref="BV290" si="4399">N290/N312</f>
        <v>1.9253731343283582E-2</v>
      </c>
      <c r="BW290" s="134">
        <f t="shared" ref="BW290" si="4400">O290/O312</f>
        <v>4.8893098141351961E-2</v>
      </c>
      <c r="BX290" s="129" t="e">
        <f t="shared" ref="BX290" si="4401">P290/P312</f>
        <v>#DIV/0!</v>
      </c>
      <c r="BY290" s="130" t="e">
        <f t="shared" ref="BY290" si="4402">Q290/Q312</f>
        <v>#DIV/0!</v>
      </c>
      <c r="BZ290" s="131">
        <f t="shared" ref="BZ290" si="4403">R290/R312</f>
        <v>0</v>
      </c>
      <c r="CA290" s="132" t="e">
        <f t="shared" ref="CA290" si="4404">S290/S312</f>
        <v>#DIV/0!</v>
      </c>
      <c r="CB290" s="129" t="e">
        <f t="shared" ref="CB290" si="4405">T290/T312</f>
        <v>#DIV/0!</v>
      </c>
      <c r="CC290" s="130" t="e">
        <f t="shared" ref="CC290" si="4406">U290/U312</f>
        <v>#DIV/0!</v>
      </c>
      <c r="CD290" s="131" t="e">
        <f t="shared" ref="CD290" si="4407">V290/V312</f>
        <v>#DIV/0!</v>
      </c>
      <c r="CE290" s="132" t="e">
        <f t="shared" ref="CE290" si="4408">W290/W312</f>
        <v>#DIV/0!</v>
      </c>
      <c r="CF290" s="129" t="e">
        <f t="shared" ref="CF290" si="4409">X290/X312</f>
        <v>#DIV/0!</v>
      </c>
      <c r="CG290" s="130" t="e">
        <f t="shared" ref="CG290" si="4410">Y290/Y312</f>
        <v>#DIV/0!</v>
      </c>
      <c r="CH290" s="131" t="e">
        <f t="shared" ref="CH290" si="4411">Z290/Z312</f>
        <v>#DIV/0!</v>
      </c>
      <c r="CI290" s="129" t="e">
        <f t="shared" ref="CI290" si="4412">AA290/AA312</f>
        <v>#DIV/0!</v>
      </c>
      <c r="CJ290" s="135">
        <f t="shared" ref="CJ290" si="4413">AB290/AB312</f>
        <v>3.0797158148414761E-2</v>
      </c>
      <c r="CK290" s="136">
        <f t="shared" ref="CK290" si="4414">AC290/AC312</f>
        <v>2.4092596087312072E-2</v>
      </c>
    </row>
    <row r="291" spans="1:89" ht="15" thickTop="1" thickBot="1" x14ac:dyDescent="0.2">
      <c r="A291" s="137" t="s">
        <v>19</v>
      </c>
      <c r="B291" s="189">
        <v>323</v>
      </c>
      <c r="C291" s="190">
        <v>193</v>
      </c>
      <c r="D291" s="191">
        <v>151</v>
      </c>
      <c r="E291" s="192">
        <v>90</v>
      </c>
      <c r="F291" s="189">
        <v>332</v>
      </c>
      <c r="G291" s="193">
        <v>161</v>
      </c>
      <c r="H291" s="191">
        <v>361</v>
      </c>
      <c r="I291" s="192">
        <v>251</v>
      </c>
      <c r="J291" s="189">
        <v>34</v>
      </c>
      <c r="K291" s="193">
        <v>62</v>
      </c>
      <c r="L291" s="191">
        <v>178</v>
      </c>
      <c r="M291" s="189">
        <v>242</v>
      </c>
      <c r="N291" s="194">
        <v>309</v>
      </c>
      <c r="O291" s="195">
        <v>566</v>
      </c>
      <c r="P291" s="189">
        <v>0</v>
      </c>
      <c r="Q291" s="193">
        <v>0</v>
      </c>
      <c r="R291" s="191">
        <v>0</v>
      </c>
      <c r="S291" s="192">
        <v>0</v>
      </c>
      <c r="T291" s="189">
        <v>0</v>
      </c>
      <c r="U291" s="193">
        <v>0</v>
      </c>
      <c r="V291" s="191">
        <v>0</v>
      </c>
      <c r="W291" s="192">
        <v>0</v>
      </c>
      <c r="X291" s="189">
        <v>0</v>
      </c>
      <c r="Y291" s="193">
        <v>0</v>
      </c>
      <c r="Z291" s="191">
        <v>0</v>
      </c>
      <c r="AA291" s="189">
        <v>0</v>
      </c>
      <c r="AB291" s="172">
        <f t="shared" si="4359"/>
        <v>1688</v>
      </c>
      <c r="AC291" s="173">
        <f t="shared" si="4360"/>
        <v>1565</v>
      </c>
      <c r="AE291" s="269" t="s">
        <v>13</v>
      </c>
      <c r="AF291" s="20">
        <f t="shared" ref="AF291:BG291" si="4415">SUM(AF288:AF290)</f>
        <v>868</v>
      </c>
      <c r="AG291" s="21">
        <f t="shared" si="4415"/>
        <v>665</v>
      </c>
      <c r="AH291" s="20">
        <f t="shared" si="4415"/>
        <v>341</v>
      </c>
      <c r="AI291" s="21">
        <f t="shared" si="4415"/>
        <v>245</v>
      </c>
      <c r="AJ291" s="20">
        <f t="shared" si="4415"/>
        <v>953</v>
      </c>
      <c r="AK291" s="21">
        <f t="shared" si="4415"/>
        <v>348</v>
      </c>
      <c r="AL291" s="20">
        <f t="shared" si="4415"/>
        <v>1027</v>
      </c>
      <c r="AM291" s="21">
        <f t="shared" si="4415"/>
        <v>648</v>
      </c>
      <c r="AN291" s="20">
        <f t="shared" si="4415"/>
        <v>99</v>
      </c>
      <c r="AO291" s="21">
        <f t="shared" si="4415"/>
        <v>168</v>
      </c>
      <c r="AP291" s="20">
        <f t="shared" si="4415"/>
        <v>264</v>
      </c>
      <c r="AQ291" s="21">
        <f t="shared" si="4415"/>
        <v>777</v>
      </c>
      <c r="AR291" s="20">
        <f t="shared" si="4415"/>
        <v>848</v>
      </c>
      <c r="AS291" s="21">
        <f t="shared" si="4415"/>
        <v>1387</v>
      </c>
      <c r="AT291" s="20">
        <f t="shared" si="4415"/>
        <v>0</v>
      </c>
      <c r="AU291" s="21">
        <f t="shared" si="4415"/>
        <v>0</v>
      </c>
      <c r="AV291" s="20">
        <f t="shared" si="4415"/>
        <v>0</v>
      </c>
      <c r="AW291" s="21">
        <f t="shared" si="4415"/>
        <v>0</v>
      </c>
      <c r="AX291" s="20">
        <f t="shared" si="4415"/>
        <v>0</v>
      </c>
      <c r="AY291" s="21">
        <f t="shared" si="4415"/>
        <v>0</v>
      </c>
      <c r="AZ291" s="20">
        <f t="shared" si="4415"/>
        <v>0</v>
      </c>
      <c r="BA291" s="21">
        <f t="shared" si="4415"/>
        <v>0</v>
      </c>
      <c r="BB291" s="20">
        <f t="shared" si="4415"/>
        <v>0</v>
      </c>
      <c r="BC291" s="21">
        <f t="shared" si="4415"/>
        <v>0</v>
      </c>
      <c r="BD291" s="20">
        <f t="shared" si="4415"/>
        <v>0</v>
      </c>
      <c r="BE291" s="21">
        <f t="shared" si="4415"/>
        <v>0</v>
      </c>
      <c r="BF291" s="174">
        <f t="shared" si="4415"/>
        <v>4400</v>
      </c>
      <c r="BG291" s="175">
        <f t="shared" si="4415"/>
        <v>4238</v>
      </c>
      <c r="BI291" s="137" t="s">
        <v>19</v>
      </c>
      <c r="BJ291" s="129">
        <f>B291/B312</f>
        <v>5.7719799857040746E-2</v>
      </c>
      <c r="BK291" s="130">
        <f t="shared" ref="BK291" si="4416">C291/C312</f>
        <v>3.1474233529028048E-2</v>
      </c>
      <c r="BL291" s="131">
        <f t="shared" ref="BL291" si="4417">D291/D312</f>
        <v>7.5537768884442219E-2</v>
      </c>
      <c r="BM291" s="132">
        <f t="shared" ref="BM291" si="4418">E291/E312</f>
        <v>3.8151759220008477E-2</v>
      </c>
      <c r="BN291" s="129">
        <f t="shared" ref="BN291" si="4419">F291/F312</f>
        <v>6.4578875705115737E-2</v>
      </c>
      <c r="BO291" s="130">
        <f t="shared" ref="BO291" si="4420">G291/G312</f>
        <v>3.7713750292808622E-2</v>
      </c>
      <c r="BP291" s="131">
        <f t="shared" ref="BP291" si="4421">H291/H312</f>
        <v>4.7140245494907286E-2</v>
      </c>
      <c r="BQ291" s="132">
        <f t="shared" ref="BQ291" si="4422">I291/I312</f>
        <v>4.3751089419557257E-2</v>
      </c>
      <c r="BR291" s="129">
        <f t="shared" ref="BR291" si="4423">J291/J312</f>
        <v>3.090909090909091E-2</v>
      </c>
      <c r="BS291" s="130">
        <f t="shared" ref="BS291" si="4424">K291/K312</f>
        <v>8.0415045395590148E-2</v>
      </c>
      <c r="BT291" s="131">
        <f t="shared" ref="BT291" si="4425">L291/L312</f>
        <v>4.7390841320553781E-2</v>
      </c>
      <c r="BU291" s="129">
        <f t="shared" ref="BU291" si="4426">M291/M312</f>
        <v>5.9328266732042167E-2</v>
      </c>
      <c r="BV291" s="133">
        <f t="shared" ref="BV291" si="4427">N291/N312</f>
        <v>4.611940298507463E-2</v>
      </c>
      <c r="BW291" s="134">
        <f t="shared" ref="BW291" si="4428">O291/O312</f>
        <v>6.7006037646501718E-2</v>
      </c>
      <c r="BX291" s="129" t="e">
        <f t="shared" ref="BX291" si="4429">P291/P312</f>
        <v>#DIV/0!</v>
      </c>
      <c r="BY291" s="130" t="e">
        <f t="shared" ref="BY291" si="4430">Q291/Q312</f>
        <v>#DIV/0!</v>
      </c>
      <c r="BZ291" s="131">
        <f t="shared" ref="BZ291" si="4431">R291/R312</f>
        <v>0</v>
      </c>
      <c r="CA291" s="132" t="e">
        <f t="shared" ref="CA291" si="4432">S291/S312</f>
        <v>#DIV/0!</v>
      </c>
      <c r="CB291" s="129" t="e">
        <f t="shared" ref="CB291" si="4433">T291/T312</f>
        <v>#DIV/0!</v>
      </c>
      <c r="CC291" s="130" t="e">
        <f t="shared" ref="CC291" si="4434">U291/U312</f>
        <v>#DIV/0!</v>
      </c>
      <c r="CD291" s="131" t="e">
        <f t="shared" ref="CD291" si="4435">V291/V312</f>
        <v>#DIV/0!</v>
      </c>
      <c r="CE291" s="132" t="e">
        <f t="shared" ref="CE291" si="4436">W291/W312</f>
        <v>#DIV/0!</v>
      </c>
      <c r="CF291" s="129" t="e">
        <f t="shared" ref="CF291" si="4437">X291/X312</f>
        <v>#DIV/0!</v>
      </c>
      <c r="CG291" s="130" t="e">
        <f t="shared" ref="CG291" si="4438">Y291/Y312</f>
        <v>#DIV/0!</v>
      </c>
      <c r="CH291" s="131" t="e">
        <f t="shared" ref="CH291" si="4439">Z291/Z312</f>
        <v>#DIV/0!</v>
      </c>
      <c r="CI291" s="129" t="e">
        <f t="shared" ref="CI291" si="4440">AA291/AA312</f>
        <v>#DIV/0!</v>
      </c>
      <c r="CJ291" s="135">
        <f t="shared" ref="CJ291" si="4441">AB291/AB312</f>
        <v>5.2830897311508244E-2</v>
      </c>
      <c r="CK291" s="136">
        <f t="shared" ref="CK291" si="4442">AC291/AC312</f>
        <v>4.922312385984777E-2</v>
      </c>
    </row>
    <row r="292" spans="1:89" ht="14" thickTop="1" x14ac:dyDescent="0.15">
      <c r="A292" s="146" t="s">
        <v>20</v>
      </c>
      <c r="B292" s="196">
        <v>401</v>
      </c>
      <c r="C292" s="197">
        <v>241</v>
      </c>
      <c r="D292" s="198">
        <v>145</v>
      </c>
      <c r="E292" s="199">
        <v>130</v>
      </c>
      <c r="F292" s="196">
        <v>446</v>
      </c>
      <c r="G292" s="200">
        <v>182</v>
      </c>
      <c r="H292" s="198">
        <v>471</v>
      </c>
      <c r="I292" s="199">
        <v>307</v>
      </c>
      <c r="J292" s="196">
        <v>55</v>
      </c>
      <c r="K292" s="200">
        <v>73</v>
      </c>
      <c r="L292" s="198">
        <v>141</v>
      </c>
      <c r="M292" s="196">
        <v>387</v>
      </c>
      <c r="N292" s="201">
        <v>422</v>
      </c>
      <c r="O292" s="202">
        <v>688</v>
      </c>
      <c r="P292" s="196">
        <v>0</v>
      </c>
      <c r="Q292" s="200">
        <v>0</v>
      </c>
      <c r="R292" s="198">
        <v>0</v>
      </c>
      <c r="S292" s="199">
        <v>0</v>
      </c>
      <c r="T292" s="196">
        <v>0</v>
      </c>
      <c r="U292" s="200">
        <v>0</v>
      </c>
      <c r="V292" s="198">
        <v>0</v>
      </c>
      <c r="W292" s="199">
        <v>0</v>
      </c>
      <c r="X292" s="196">
        <v>0</v>
      </c>
      <c r="Y292" s="200">
        <v>0</v>
      </c>
      <c r="Z292" s="198">
        <v>0</v>
      </c>
      <c r="AA292" s="196">
        <v>0</v>
      </c>
      <c r="AB292" s="172">
        <f t="shared" si="4359"/>
        <v>2081</v>
      </c>
      <c r="AC292" s="173">
        <f t="shared" si="4360"/>
        <v>2008</v>
      </c>
      <c r="BI292" s="146" t="s">
        <v>20</v>
      </c>
      <c r="BJ292" s="129">
        <f>B292/B312</f>
        <v>7.1658327376697639E-2</v>
      </c>
      <c r="BK292" s="130">
        <f t="shared" ref="BK292" si="4443">C292/C312</f>
        <v>3.9302022178734505E-2</v>
      </c>
      <c r="BL292" s="131">
        <f t="shared" ref="BL292" si="4444">D292/D312</f>
        <v>7.2536268134067036E-2</v>
      </c>
      <c r="BM292" s="132">
        <f t="shared" ref="BM292" si="4445">E292/E312</f>
        <v>5.5108096651123359E-2</v>
      </c>
      <c r="BN292" s="129">
        <f t="shared" ref="BN292" si="4446">F292/F312</f>
        <v>8.6753549893016924E-2</v>
      </c>
      <c r="BO292" s="130">
        <f t="shared" ref="BO292" si="4447">G292/G312</f>
        <v>4.2632935113609743E-2</v>
      </c>
      <c r="BP292" s="131">
        <f t="shared" ref="BP292" si="4448">H292/H312</f>
        <v>6.1504309219117266E-2</v>
      </c>
      <c r="BQ292" s="132">
        <f t="shared" ref="BQ292" si="4449">I292/I312</f>
        <v>5.3512288652605891E-2</v>
      </c>
      <c r="BR292" s="129">
        <f t="shared" ref="BR292" si="4450">J292/J312</f>
        <v>0.05</v>
      </c>
      <c r="BS292" s="130">
        <f t="shared" ref="BS292" si="4451">K292/K312</f>
        <v>9.4682230869001294E-2</v>
      </c>
      <c r="BT292" s="131">
        <f t="shared" ref="BT292" si="4452">L292/L312</f>
        <v>3.7539936102236424E-2</v>
      </c>
      <c r="BU292" s="129">
        <f t="shared" ref="BU292" si="4453">M292/M312</f>
        <v>9.4876195145869091E-2</v>
      </c>
      <c r="BV292" s="133">
        <f t="shared" ref="BV292" si="4454">N292/N312</f>
        <v>6.2985074626865672E-2</v>
      </c>
      <c r="BW292" s="134">
        <f t="shared" ref="BW292" si="4455">O292/O312</f>
        <v>8.1449035160411978E-2</v>
      </c>
      <c r="BX292" s="129" t="e">
        <f t="shared" ref="BX292" si="4456">P292/P312</f>
        <v>#DIV/0!</v>
      </c>
      <c r="BY292" s="130" t="e">
        <f t="shared" ref="BY292" si="4457">Q292/Q312</f>
        <v>#DIV/0!</v>
      </c>
      <c r="BZ292" s="131">
        <f t="shared" ref="BZ292" si="4458">R292/R312</f>
        <v>0</v>
      </c>
      <c r="CA292" s="132" t="e">
        <f t="shared" ref="CA292" si="4459">S292/S312</f>
        <v>#DIV/0!</v>
      </c>
      <c r="CB292" s="129" t="e">
        <f t="shared" ref="CB292" si="4460">T292/T312</f>
        <v>#DIV/0!</v>
      </c>
      <c r="CC292" s="130" t="e">
        <f t="shared" ref="CC292" si="4461">U292/U312</f>
        <v>#DIV/0!</v>
      </c>
      <c r="CD292" s="131" t="e">
        <f t="shared" ref="CD292" si="4462">V292/V312</f>
        <v>#DIV/0!</v>
      </c>
      <c r="CE292" s="132" t="e">
        <f t="shared" ref="CE292" si="4463">W292/W312</f>
        <v>#DIV/0!</v>
      </c>
      <c r="CF292" s="129" t="e">
        <f t="shared" ref="CF292" si="4464">X292/X312</f>
        <v>#DIV/0!</v>
      </c>
      <c r="CG292" s="130" t="e">
        <f t="shared" ref="CG292" si="4465">Y292/Y312</f>
        <v>#DIV/0!</v>
      </c>
      <c r="CH292" s="131" t="e">
        <f t="shared" ref="CH292" si="4466">Z292/Z312</f>
        <v>#DIV/0!</v>
      </c>
      <c r="CI292" s="129" t="e">
        <f t="shared" ref="CI292" si="4467">AA292/AA312</f>
        <v>#DIV/0!</v>
      </c>
      <c r="CJ292" s="135">
        <f t="shared" ref="CJ292" si="4468">AB292/AB312</f>
        <v>6.5130981815905611E-2</v>
      </c>
      <c r="CK292" s="136">
        <f t="shared" ref="CK292" si="4469">AC292/AC312</f>
        <v>6.3156570422092217E-2</v>
      </c>
    </row>
    <row r="293" spans="1:89" ht="14" thickBot="1" x14ac:dyDescent="0.2">
      <c r="A293" s="137" t="s">
        <v>21</v>
      </c>
      <c r="B293" s="189">
        <v>467</v>
      </c>
      <c r="C293" s="190">
        <v>424</v>
      </c>
      <c r="D293" s="191">
        <v>196</v>
      </c>
      <c r="E293" s="192">
        <v>115</v>
      </c>
      <c r="F293" s="189">
        <v>507</v>
      </c>
      <c r="G293" s="193">
        <v>166</v>
      </c>
      <c r="H293" s="191">
        <v>556</v>
      </c>
      <c r="I293" s="192">
        <v>341</v>
      </c>
      <c r="J293" s="189">
        <v>44</v>
      </c>
      <c r="K293" s="193">
        <v>95</v>
      </c>
      <c r="L293" s="191">
        <v>123</v>
      </c>
      <c r="M293" s="189">
        <v>390</v>
      </c>
      <c r="N293" s="194">
        <v>426</v>
      </c>
      <c r="O293" s="195">
        <v>699</v>
      </c>
      <c r="P293" s="189">
        <v>0</v>
      </c>
      <c r="Q293" s="193">
        <v>0</v>
      </c>
      <c r="R293" s="191">
        <v>0</v>
      </c>
      <c r="S293" s="192">
        <v>0</v>
      </c>
      <c r="T293" s="189">
        <v>0</v>
      </c>
      <c r="U293" s="193">
        <v>0</v>
      </c>
      <c r="V293" s="191">
        <v>0</v>
      </c>
      <c r="W293" s="192">
        <v>0</v>
      </c>
      <c r="X293" s="189">
        <v>0</v>
      </c>
      <c r="Y293" s="193">
        <v>0</v>
      </c>
      <c r="Z293" s="191">
        <v>0</v>
      </c>
      <c r="AA293" s="189">
        <v>0</v>
      </c>
      <c r="AB293" s="172">
        <f t="shared" si="4359"/>
        <v>2319</v>
      </c>
      <c r="AC293" s="173">
        <f t="shared" si="4360"/>
        <v>2230</v>
      </c>
      <c r="AE293" s="272" t="s">
        <v>85</v>
      </c>
      <c r="BI293" s="137" t="s">
        <v>21</v>
      </c>
      <c r="BJ293" s="129">
        <f>B293/B312</f>
        <v>8.3452466047176557E-2</v>
      </c>
      <c r="BK293" s="130">
        <f t="shared" ref="BK293" si="4470">C293/C312</f>
        <v>6.9145466405740375E-2</v>
      </c>
      <c r="BL293" s="131">
        <f t="shared" ref="BL293" si="4471">D293/D312</f>
        <v>9.8049024512256125E-2</v>
      </c>
      <c r="BM293" s="132">
        <f t="shared" ref="BM293" si="4472">E293/E312</f>
        <v>4.8749470114455275E-2</v>
      </c>
      <c r="BN293" s="129">
        <f t="shared" ref="BN293" si="4473">F293/F312</f>
        <v>9.8618945730402641E-2</v>
      </c>
      <c r="BO293" s="130">
        <f t="shared" ref="BO293" si="4474">G293/G312</f>
        <v>3.8884984773951747E-2</v>
      </c>
      <c r="BP293" s="131">
        <f t="shared" ref="BP293" si="4475">H293/H312</f>
        <v>7.2603813006006795E-2</v>
      </c>
      <c r="BQ293" s="132">
        <f t="shared" ref="BQ293" si="4476">I293/I312</f>
        <v>5.9438731044099705E-2</v>
      </c>
      <c r="BR293" s="129">
        <f t="shared" ref="BR293" si="4477">J293/J312</f>
        <v>0.04</v>
      </c>
      <c r="BS293" s="130">
        <f t="shared" ref="BS293" si="4478">K293/K312</f>
        <v>0.12321660181582361</v>
      </c>
      <c r="BT293" s="131">
        <f t="shared" ref="BT293" si="4479">L293/L312</f>
        <v>3.2747603833865817E-2</v>
      </c>
      <c r="BU293" s="129">
        <f t="shared" ref="BU293" si="4480">M293/M312</f>
        <v>9.5611669526844814E-2</v>
      </c>
      <c r="BV293" s="133">
        <f t="shared" ref="BV293" si="4481">N293/N312</f>
        <v>6.3582089552238805E-2</v>
      </c>
      <c r="BW293" s="134">
        <f t="shared" ref="BW293" si="4482">O293/O312</f>
        <v>8.2751272641174378E-2</v>
      </c>
      <c r="BX293" s="129" t="e">
        <f t="shared" ref="BX293" si="4483">P293/P312</f>
        <v>#DIV/0!</v>
      </c>
      <c r="BY293" s="130" t="e">
        <f t="shared" ref="BY293" si="4484">Q293/Q312</f>
        <v>#DIV/0!</v>
      </c>
      <c r="BZ293" s="131">
        <f t="shared" ref="BZ293" si="4485">R293/R312</f>
        <v>0</v>
      </c>
      <c r="CA293" s="132" t="e">
        <f t="shared" ref="CA293" si="4486">S293/S312</f>
        <v>#DIV/0!</v>
      </c>
      <c r="CB293" s="129" t="e">
        <f t="shared" ref="CB293" si="4487">T293/T312</f>
        <v>#DIV/0!</v>
      </c>
      <c r="CC293" s="130" t="e">
        <f t="shared" ref="CC293" si="4488">U293/U312</f>
        <v>#DIV/0!</v>
      </c>
      <c r="CD293" s="131" t="e">
        <f t="shared" ref="CD293" si="4489">V293/V312</f>
        <v>#DIV/0!</v>
      </c>
      <c r="CE293" s="132" t="e">
        <f t="shared" ref="CE293" si="4490">W293/W312</f>
        <v>#DIV/0!</v>
      </c>
      <c r="CF293" s="129" t="e">
        <f t="shared" ref="CF293" si="4491">X293/X312</f>
        <v>#DIV/0!</v>
      </c>
      <c r="CG293" s="130" t="e">
        <f t="shared" ref="CG293" si="4492">Y293/Y312</f>
        <v>#DIV/0!</v>
      </c>
      <c r="CH293" s="131" t="e">
        <f t="shared" ref="CH293" si="4493">Z293/Z312</f>
        <v>#DIV/0!</v>
      </c>
      <c r="CI293" s="129" t="e">
        <f t="shared" ref="CI293" si="4494">AA293/AA312</f>
        <v>#DIV/0!</v>
      </c>
      <c r="CJ293" s="135">
        <f t="shared" ref="CJ293" si="4495">AB293/AB312</f>
        <v>7.2579887953428693E-2</v>
      </c>
      <c r="CK293" s="136">
        <f t="shared" ref="CK293" si="4496">AC293/AC312</f>
        <v>7.0139019940869352E-2</v>
      </c>
    </row>
    <row r="294" spans="1:89" ht="15" thickTop="1" thickBot="1" x14ac:dyDescent="0.2">
      <c r="A294" s="146" t="s">
        <v>22</v>
      </c>
      <c r="B294" s="196">
        <v>367</v>
      </c>
      <c r="C294" s="197">
        <v>494</v>
      </c>
      <c r="D294" s="198">
        <v>190</v>
      </c>
      <c r="E294" s="199">
        <v>125</v>
      </c>
      <c r="F294" s="196">
        <v>483</v>
      </c>
      <c r="G294" s="200">
        <v>119</v>
      </c>
      <c r="H294" s="198">
        <v>537</v>
      </c>
      <c r="I294" s="199">
        <v>372</v>
      </c>
      <c r="J294" s="196">
        <v>69</v>
      </c>
      <c r="K294" s="200">
        <v>93</v>
      </c>
      <c r="L294" s="198">
        <v>130</v>
      </c>
      <c r="M294" s="196">
        <v>420</v>
      </c>
      <c r="N294" s="201">
        <v>438</v>
      </c>
      <c r="O294" s="202">
        <v>628</v>
      </c>
      <c r="P294" s="196">
        <v>0</v>
      </c>
      <c r="Q294" s="200">
        <v>0</v>
      </c>
      <c r="R294" s="198">
        <v>1</v>
      </c>
      <c r="S294" s="199">
        <v>0</v>
      </c>
      <c r="T294" s="196">
        <v>0</v>
      </c>
      <c r="U294" s="200">
        <v>0</v>
      </c>
      <c r="V294" s="198">
        <v>0</v>
      </c>
      <c r="W294" s="199">
        <v>0</v>
      </c>
      <c r="X294" s="196">
        <v>0</v>
      </c>
      <c r="Y294" s="200">
        <v>0</v>
      </c>
      <c r="Z294" s="198">
        <v>0</v>
      </c>
      <c r="AA294" s="196">
        <v>0</v>
      </c>
      <c r="AB294" s="172">
        <f t="shared" si="4359"/>
        <v>2215</v>
      </c>
      <c r="AC294" s="173">
        <f t="shared" si="4360"/>
        <v>2251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>
        <f>B294/B312</f>
        <v>6.5582558970693358E-2</v>
      </c>
      <c r="BK294" s="130">
        <f t="shared" ref="BK294" si="4497">C294/C312</f>
        <v>8.0560991519895625E-2</v>
      </c>
      <c r="BL294" s="131">
        <f t="shared" ref="BL294" si="4498">D294/D312</f>
        <v>9.5047523761880942E-2</v>
      </c>
      <c r="BM294" s="132">
        <f t="shared" ref="BM294" si="4499">E294/E312</f>
        <v>5.2988554472233995E-2</v>
      </c>
      <c r="BN294" s="129">
        <f t="shared" ref="BN294" si="4500">F294/F312</f>
        <v>9.3950593269791868E-2</v>
      </c>
      <c r="BO294" s="130">
        <f t="shared" ref="BO294" si="4501">G294/G312</f>
        <v>2.7875380651206372E-2</v>
      </c>
      <c r="BP294" s="131">
        <f t="shared" ref="BP294" si="4502">H294/H312</f>
        <v>7.0122747453643247E-2</v>
      </c>
      <c r="BQ294" s="132">
        <f t="shared" ref="BQ294" si="4503">I294/I312</f>
        <v>6.484225204810877E-2</v>
      </c>
      <c r="BR294" s="129">
        <f t="shared" ref="BR294" si="4504">J294/J312</f>
        <v>6.2727272727272729E-2</v>
      </c>
      <c r="BS294" s="130">
        <f t="shared" ref="BS294" si="4505">K294/K312</f>
        <v>0.12062256809338522</v>
      </c>
      <c r="BT294" s="131">
        <f t="shared" ref="BT294" si="4506">L294/L312</f>
        <v>3.4611288604898829E-2</v>
      </c>
      <c r="BU294" s="129">
        <f t="shared" ref="BU294" si="4507">M294/M312</f>
        <v>0.10296641333660211</v>
      </c>
      <c r="BV294" s="133">
        <f t="shared" ref="BV294" si="4508">N294/N312</f>
        <v>6.5373134328358215E-2</v>
      </c>
      <c r="BW294" s="134">
        <f t="shared" ref="BW294" si="4509">O294/O312</f>
        <v>7.434592162898071E-2</v>
      </c>
      <c r="BX294" s="129" t="e">
        <f t="shared" ref="BX294" si="4510">P294/P312</f>
        <v>#DIV/0!</v>
      </c>
      <c r="BY294" s="130" t="e">
        <f t="shared" ref="BY294" si="4511">Q294/Q312</f>
        <v>#DIV/0!</v>
      </c>
      <c r="BZ294" s="131">
        <f t="shared" ref="BZ294" si="4512">R294/R312</f>
        <v>1</v>
      </c>
      <c r="CA294" s="132" t="e">
        <f t="shared" ref="CA294" si="4513">S294/S312</f>
        <v>#DIV/0!</v>
      </c>
      <c r="CB294" s="129" t="e">
        <f t="shared" ref="CB294" si="4514">T294/T312</f>
        <v>#DIV/0!</v>
      </c>
      <c r="CC294" s="130" t="e">
        <f t="shared" ref="CC294" si="4515">U294/U312</f>
        <v>#DIV/0!</v>
      </c>
      <c r="CD294" s="131" t="e">
        <f t="shared" ref="CD294" si="4516">V294/V312</f>
        <v>#DIV/0!</v>
      </c>
      <c r="CE294" s="132" t="e">
        <f t="shared" ref="CE294" si="4517">W294/W312</f>
        <v>#DIV/0!</v>
      </c>
      <c r="CF294" s="129" t="e">
        <f t="shared" ref="CF294" si="4518">X294/X312</f>
        <v>#DIV/0!</v>
      </c>
      <c r="CG294" s="130" t="e">
        <f t="shared" ref="CG294" si="4519">Y294/Y312</f>
        <v>#DIV/0!</v>
      </c>
      <c r="CH294" s="131" t="e">
        <f t="shared" ref="CH294" si="4520">Z294/Z312</f>
        <v>#DIV/0!</v>
      </c>
      <c r="CI294" s="129" t="e">
        <f t="shared" ref="CI294" si="4521">AA294/AA312</f>
        <v>#DIV/0!</v>
      </c>
      <c r="CJ294" s="135">
        <f t="shared" ref="CJ294" si="4522">AB294/AB312</f>
        <v>6.9324903758880785E-2</v>
      </c>
      <c r="CK294" s="136">
        <f t="shared" ref="CK294" si="4523">AC294/AC312</f>
        <v>7.0799521922375291E-2</v>
      </c>
    </row>
    <row r="295" spans="1:89" ht="15" thickTop="1" thickBot="1" x14ac:dyDescent="0.2">
      <c r="A295" s="137" t="s">
        <v>23</v>
      </c>
      <c r="B295" s="189">
        <v>326</v>
      </c>
      <c r="C295" s="190">
        <v>400</v>
      </c>
      <c r="D295" s="191">
        <v>142</v>
      </c>
      <c r="E295" s="192">
        <v>105</v>
      </c>
      <c r="F295" s="189">
        <v>359</v>
      </c>
      <c r="G295" s="193">
        <v>80</v>
      </c>
      <c r="H295" s="191">
        <v>428</v>
      </c>
      <c r="I295" s="192">
        <v>337</v>
      </c>
      <c r="J295" s="189">
        <v>60</v>
      </c>
      <c r="K295" s="193">
        <v>52</v>
      </c>
      <c r="L295" s="191">
        <v>121</v>
      </c>
      <c r="M295" s="189">
        <v>318</v>
      </c>
      <c r="N295" s="194">
        <v>320</v>
      </c>
      <c r="O295" s="195">
        <v>627</v>
      </c>
      <c r="P295" s="189">
        <v>0</v>
      </c>
      <c r="Q295" s="193">
        <v>0</v>
      </c>
      <c r="R295" s="191">
        <v>0</v>
      </c>
      <c r="S295" s="192">
        <v>0</v>
      </c>
      <c r="T295" s="189">
        <v>0</v>
      </c>
      <c r="U295" s="193">
        <v>0</v>
      </c>
      <c r="V295" s="191">
        <v>0</v>
      </c>
      <c r="W295" s="192">
        <v>0</v>
      </c>
      <c r="X295" s="189">
        <v>0</v>
      </c>
      <c r="Y295" s="193">
        <v>0</v>
      </c>
      <c r="Z295" s="191">
        <v>0</v>
      </c>
      <c r="AA295" s="189">
        <v>0</v>
      </c>
      <c r="AB295" s="172">
        <f t="shared" si="4359"/>
        <v>1756</v>
      </c>
      <c r="AC295" s="173">
        <f t="shared" si="4360"/>
        <v>1919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5.825589706933524E-2</v>
      </c>
      <c r="BK295" s="130">
        <f t="shared" ref="BK295" si="4524">C295/C312</f>
        <v>6.5231572080887146E-2</v>
      </c>
      <c r="BL295" s="131">
        <f t="shared" ref="BL295" si="4525">D295/D312</f>
        <v>7.1035517758879438E-2</v>
      </c>
      <c r="BM295" s="132">
        <f t="shared" ref="BM295" si="4526">E295/E312</f>
        <v>4.4510385756676561E-2</v>
      </c>
      <c r="BN295" s="129">
        <f t="shared" ref="BN295" si="4527">F295/F312</f>
        <v>6.9830772223302862E-2</v>
      </c>
      <c r="BO295" s="130">
        <f t="shared" ref="BO295" si="4528">G295/G312</f>
        <v>1.8739751698289998E-2</v>
      </c>
      <c r="BP295" s="131">
        <f t="shared" ref="BP295" si="4529">H295/H312</f>
        <v>5.5889266126926088E-2</v>
      </c>
      <c r="BQ295" s="132">
        <f t="shared" ref="BQ295" si="4530">I295/I312</f>
        <v>5.8741502527453374E-2</v>
      </c>
      <c r="BR295" s="129">
        <f t="shared" ref="BR295" si="4531">J295/J312</f>
        <v>5.4545454545454543E-2</v>
      </c>
      <c r="BS295" s="130">
        <f t="shared" ref="BS295" si="4532">K295/K312</f>
        <v>6.744487678339818E-2</v>
      </c>
      <c r="BT295" s="131">
        <f t="shared" ref="BT295" si="4533">L295/L312</f>
        <v>3.2215122470713523E-2</v>
      </c>
      <c r="BU295" s="129">
        <f t="shared" ref="BU295" si="4534">M295/M312</f>
        <v>7.7960284383427308E-2</v>
      </c>
      <c r="BV295" s="133">
        <f t="shared" ref="BV295" si="4535">N295/N312</f>
        <v>4.7761194029850747E-2</v>
      </c>
      <c r="BW295" s="134">
        <f t="shared" ref="BW295" si="4536">O295/O312</f>
        <v>7.4227536403456848E-2</v>
      </c>
      <c r="BX295" s="129" t="e">
        <f t="shared" ref="BX295" si="4537">P295/P312</f>
        <v>#DIV/0!</v>
      </c>
      <c r="BY295" s="130" t="e">
        <f t="shared" ref="BY295" si="4538">Q295/Q312</f>
        <v>#DIV/0!</v>
      </c>
      <c r="BZ295" s="131">
        <f t="shared" ref="BZ295" si="4539">R295/R312</f>
        <v>0</v>
      </c>
      <c r="CA295" s="132" t="e">
        <f t="shared" ref="CA295" si="4540">S295/S312</f>
        <v>#DIV/0!</v>
      </c>
      <c r="CB295" s="129" t="e">
        <f t="shared" ref="CB295" si="4541">T295/T312</f>
        <v>#DIV/0!</v>
      </c>
      <c r="CC295" s="130" t="e">
        <f t="shared" ref="CC295" si="4542">U295/U312</f>
        <v>#DIV/0!</v>
      </c>
      <c r="CD295" s="131" t="e">
        <f t="shared" ref="CD295" si="4543">V295/V312</f>
        <v>#DIV/0!</v>
      </c>
      <c r="CE295" s="132" t="e">
        <f t="shared" ref="CE295" si="4544">W295/W312</f>
        <v>#DIV/0!</v>
      </c>
      <c r="CF295" s="129" t="e">
        <f t="shared" ref="CF295" si="4545">X295/X312</f>
        <v>#DIV/0!</v>
      </c>
      <c r="CG295" s="130" t="e">
        <f t="shared" ref="CG295" si="4546">Y295/Y312</f>
        <v>#DIV/0!</v>
      </c>
      <c r="CH295" s="131" t="e">
        <f t="shared" ref="CH295" si="4547">Z295/Z312</f>
        <v>#DIV/0!</v>
      </c>
      <c r="CI295" s="129" t="e">
        <f t="shared" ref="CI295" si="4548">AA295/AA312</f>
        <v>#DIV/0!</v>
      </c>
      <c r="CJ295" s="135">
        <f t="shared" ref="CJ295" si="4549">AB295/AB312</f>
        <v>5.4959156207943415E-2</v>
      </c>
      <c r="CK295" s="136">
        <f t="shared" ref="CK295" si="4550">AC295/AC312</f>
        <v>6.0357300119519404E-2</v>
      </c>
    </row>
    <row r="296" spans="1:89" ht="14" thickTop="1" x14ac:dyDescent="0.15">
      <c r="A296" s="146" t="s">
        <v>24</v>
      </c>
      <c r="B296" s="203">
        <v>296</v>
      </c>
      <c r="C296" s="197">
        <v>324</v>
      </c>
      <c r="D296" s="198">
        <v>109</v>
      </c>
      <c r="E296" s="199">
        <v>116</v>
      </c>
      <c r="F296" s="196">
        <v>344</v>
      </c>
      <c r="G296" s="200">
        <v>108</v>
      </c>
      <c r="H296" s="198">
        <v>406</v>
      </c>
      <c r="I296" s="199">
        <v>294</v>
      </c>
      <c r="J296" s="196">
        <v>41</v>
      </c>
      <c r="K296" s="200">
        <v>42</v>
      </c>
      <c r="L296" s="198">
        <v>112</v>
      </c>
      <c r="M296" s="196">
        <v>283</v>
      </c>
      <c r="N296" s="201">
        <v>318</v>
      </c>
      <c r="O296" s="204">
        <v>454</v>
      </c>
      <c r="P296" s="196">
        <v>0</v>
      </c>
      <c r="Q296" s="200">
        <v>0</v>
      </c>
      <c r="R296" s="198">
        <v>0</v>
      </c>
      <c r="S296" s="199">
        <v>0</v>
      </c>
      <c r="T296" s="196">
        <v>0</v>
      </c>
      <c r="U296" s="200">
        <v>0</v>
      </c>
      <c r="V296" s="198">
        <v>0</v>
      </c>
      <c r="W296" s="205">
        <v>0</v>
      </c>
      <c r="X296" s="196">
        <v>0</v>
      </c>
      <c r="Y296" s="200">
        <v>0</v>
      </c>
      <c r="Z296" s="198">
        <v>0</v>
      </c>
      <c r="AA296" s="196">
        <v>0</v>
      </c>
      <c r="AB296" s="172">
        <f t="shared" si="4359"/>
        <v>1626</v>
      </c>
      <c r="AC296" s="173">
        <f t="shared" si="4360"/>
        <v>1621</v>
      </c>
      <c r="AE296" s="275" t="str">
        <f>$AE$17</f>
        <v>17:00 - 17:59</v>
      </c>
      <c r="AF296" s="126">
        <f t="shared" ref="AF296:AU297" si="4551">SUMIF($A$9:$A$32,$AE296,B$288:B$311)</f>
        <v>395</v>
      </c>
      <c r="AG296" s="186">
        <f t="shared" si="4551"/>
        <v>466</v>
      </c>
      <c r="AH296" s="127">
        <f t="shared" si="4551"/>
        <v>136</v>
      </c>
      <c r="AI296" s="180">
        <f t="shared" si="4551"/>
        <v>157</v>
      </c>
      <c r="AJ296" s="126">
        <f t="shared" si="4551"/>
        <v>358</v>
      </c>
      <c r="AK296" s="128">
        <f t="shared" si="4551"/>
        <v>467</v>
      </c>
      <c r="AL296" s="127">
        <f t="shared" si="4551"/>
        <v>643</v>
      </c>
      <c r="AM296" s="180">
        <f t="shared" si="4551"/>
        <v>418</v>
      </c>
      <c r="AN296" s="126">
        <f t="shared" si="4551"/>
        <v>113</v>
      </c>
      <c r="AO296" s="128">
        <f t="shared" si="4551"/>
        <v>25</v>
      </c>
      <c r="AP296" s="127">
        <f t="shared" si="4551"/>
        <v>305</v>
      </c>
      <c r="AQ296" s="126">
        <f t="shared" si="4551"/>
        <v>232</v>
      </c>
      <c r="AR296" s="179">
        <f t="shared" si="4551"/>
        <v>554</v>
      </c>
      <c r="AS296" s="181">
        <f t="shared" si="4551"/>
        <v>592</v>
      </c>
      <c r="AT296" s="126">
        <f t="shared" si="4551"/>
        <v>0</v>
      </c>
      <c r="AU296" s="128">
        <f t="shared" si="4551"/>
        <v>0</v>
      </c>
      <c r="AV296" s="127">
        <f t="shared" ref="AP296:BE297" si="4552">SUMIF($A$9:$A$32,$AE296,R$288:R$311)</f>
        <v>0</v>
      </c>
      <c r="AW296" s="180">
        <f t="shared" si="4552"/>
        <v>0</v>
      </c>
      <c r="AX296" s="126">
        <f t="shared" si="4552"/>
        <v>0</v>
      </c>
      <c r="AY296" s="128">
        <f t="shared" si="4552"/>
        <v>0</v>
      </c>
      <c r="AZ296" s="127">
        <f t="shared" si="4552"/>
        <v>0</v>
      </c>
      <c r="BA296" s="180">
        <f t="shared" si="4552"/>
        <v>0</v>
      </c>
      <c r="BB296" s="126">
        <f t="shared" si="4552"/>
        <v>0</v>
      </c>
      <c r="BC296" s="128">
        <f t="shared" si="4552"/>
        <v>0</v>
      </c>
      <c r="BD296" s="184">
        <f t="shared" si="4552"/>
        <v>0</v>
      </c>
      <c r="BE296" s="185">
        <f t="shared" si="4552"/>
        <v>0</v>
      </c>
      <c r="BF296" s="170">
        <f>AF296+AH296+AJ296+AL296+AN296+AP296+AR296+AT296+AV296+AX296+AZ296+BB296+BD296</f>
        <v>2504</v>
      </c>
      <c r="BG296" s="171">
        <f>AG296+AI296+AK296+AM296+AO296+AQ296+AS296+AU296+AW296+AY296+BA296+BC296+BE296</f>
        <v>2357</v>
      </c>
      <c r="BI296" s="146" t="s">
        <v>24</v>
      </c>
      <c r="BJ296" s="129">
        <f>B296/B312</f>
        <v>5.2894924946390282E-2</v>
      </c>
      <c r="BK296" s="130">
        <f t="shared" ref="BK296" si="4553">C296/C312</f>
        <v>5.2837573385518588E-2</v>
      </c>
      <c r="BL296" s="131">
        <f t="shared" ref="BL296" si="4554">D296/D312</f>
        <v>5.4527263631815905E-2</v>
      </c>
      <c r="BM296" s="132">
        <f t="shared" ref="BM296" si="4555">E296/E312</f>
        <v>4.9173378550233147E-2</v>
      </c>
      <c r="BN296" s="129">
        <f t="shared" ref="BN296" si="4556">F296/F312</f>
        <v>6.6913051935421131E-2</v>
      </c>
      <c r="BO296" s="130">
        <f t="shared" ref="BO296" si="4557">G296/G312</f>
        <v>2.5298664792691498E-2</v>
      </c>
      <c r="BP296" s="131">
        <f t="shared" ref="BP296" si="4558">H296/H312</f>
        <v>5.3016453382084092E-2</v>
      </c>
      <c r="BQ296" s="132">
        <f t="shared" ref="BQ296" si="4559">I296/I312</f>
        <v>5.1246295973505315E-2</v>
      </c>
      <c r="BR296" s="129">
        <f t="shared" ref="BR296" si="4560">J296/J312</f>
        <v>3.727272727272727E-2</v>
      </c>
      <c r="BS296" s="130">
        <f t="shared" ref="BS296" si="4561">K296/K312</f>
        <v>5.4474708171206226E-2</v>
      </c>
      <c r="BT296" s="131">
        <f t="shared" ref="BT296" si="4562">L296/L312</f>
        <v>2.9818956336528223E-2</v>
      </c>
      <c r="BU296" s="129">
        <f t="shared" ref="BU296" si="4563">M296/M312</f>
        <v>6.9379749938710475E-2</v>
      </c>
      <c r="BV296" s="133">
        <f t="shared" ref="BV296" si="4564">N296/N312</f>
        <v>4.7462686567164181E-2</v>
      </c>
      <c r="BW296" s="134">
        <f t="shared" ref="BW296" si="4565">O296/O312</f>
        <v>5.3746892387830002E-2</v>
      </c>
      <c r="BX296" s="129" t="e">
        <f t="shared" ref="BX296" si="4566">P296/P312</f>
        <v>#DIV/0!</v>
      </c>
      <c r="BY296" s="130" t="e">
        <f t="shared" ref="BY296" si="4567">Q296/Q312</f>
        <v>#DIV/0!</v>
      </c>
      <c r="BZ296" s="131">
        <f t="shared" ref="BZ296" si="4568">R296/R312</f>
        <v>0</v>
      </c>
      <c r="CA296" s="132" t="e">
        <f t="shared" ref="CA296" si="4569">S296/S312</f>
        <v>#DIV/0!</v>
      </c>
      <c r="CB296" s="129" t="e">
        <f t="shared" ref="CB296" si="4570">T296/T312</f>
        <v>#DIV/0!</v>
      </c>
      <c r="CC296" s="130" t="e">
        <f t="shared" ref="CC296" si="4571">U296/U312</f>
        <v>#DIV/0!</v>
      </c>
      <c r="CD296" s="131" t="e">
        <f t="shared" ref="CD296" si="4572">V296/V312</f>
        <v>#DIV/0!</v>
      </c>
      <c r="CE296" s="132" t="e">
        <f t="shared" ref="CE296" si="4573">W296/W312</f>
        <v>#DIV/0!</v>
      </c>
      <c r="CF296" s="129" t="e">
        <f t="shared" ref="CF296" si="4574">X296/X312</f>
        <v>#DIV/0!</v>
      </c>
      <c r="CG296" s="130" t="e">
        <f t="shared" ref="CG296" si="4575">Y296/Y312</f>
        <v>#DIV/0!</v>
      </c>
      <c r="CH296" s="131" t="e">
        <f t="shared" ref="CH296" si="4576">Z296/Z312</f>
        <v>#DIV/0!</v>
      </c>
      <c r="CI296" s="129" t="e">
        <f t="shared" ref="CI296" si="4577">AA296/AA312</f>
        <v>#DIV/0!</v>
      </c>
      <c r="CJ296" s="135">
        <f t="shared" ref="CJ296" si="4578">AB296/AB312</f>
        <v>5.089042596475854E-2</v>
      </c>
      <c r="CK296" s="136">
        <f t="shared" ref="CK296" si="4579">AC296/AC312</f>
        <v>5.0984462477196957E-2</v>
      </c>
    </row>
    <row r="297" spans="1:89" x14ac:dyDescent="0.15">
      <c r="A297" s="137" t="s">
        <v>25</v>
      </c>
      <c r="B297" s="206">
        <v>275</v>
      </c>
      <c r="C297" s="190">
        <v>273</v>
      </c>
      <c r="D297" s="191">
        <v>92</v>
      </c>
      <c r="E297" s="192">
        <v>108</v>
      </c>
      <c r="F297" s="189">
        <v>271</v>
      </c>
      <c r="G297" s="193">
        <v>127</v>
      </c>
      <c r="H297" s="191">
        <v>394</v>
      </c>
      <c r="I297" s="192">
        <v>311</v>
      </c>
      <c r="J297" s="189">
        <v>54</v>
      </c>
      <c r="K297" s="190">
        <v>31</v>
      </c>
      <c r="L297" s="191">
        <v>149</v>
      </c>
      <c r="M297" s="189">
        <v>275</v>
      </c>
      <c r="N297" s="194">
        <v>382</v>
      </c>
      <c r="O297" s="207">
        <v>445</v>
      </c>
      <c r="P297" s="189">
        <v>0</v>
      </c>
      <c r="Q297" s="190">
        <v>0</v>
      </c>
      <c r="R297" s="191">
        <v>0</v>
      </c>
      <c r="S297" s="192">
        <v>0</v>
      </c>
      <c r="T297" s="198">
        <v>0</v>
      </c>
      <c r="U297" s="189">
        <v>0</v>
      </c>
      <c r="V297" s="191">
        <v>0</v>
      </c>
      <c r="W297" s="208">
        <v>0</v>
      </c>
      <c r="X297" s="189">
        <v>0</v>
      </c>
      <c r="Y297" s="193">
        <v>0</v>
      </c>
      <c r="Z297" s="191">
        <v>0</v>
      </c>
      <c r="AA297" s="189">
        <v>0</v>
      </c>
      <c r="AB297" s="172">
        <f t="shared" si="4359"/>
        <v>1617</v>
      </c>
      <c r="AC297" s="173">
        <f t="shared" si="4360"/>
        <v>1570</v>
      </c>
      <c r="AE297" s="277" t="str">
        <f>$AE$18</f>
        <v>18:00 - 18:59</v>
      </c>
      <c r="AF297" s="126">
        <f t="shared" si="4551"/>
        <v>477</v>
      </c>
      <c r="AG297" s="190">
        <f t="shared" si="4551"/>
        <v>509</v>
      </c>
      <c r="AH297" s="191">
        <f t="shared" si="4551"/>
        <v>96</v>
      </c>
      <c r="AI297" s="192">
        <f t="shared" si="4551"/>
        <v>245</v>
      </c>
      <c r="AJ297" s="278">
        <f t="shared" si="4551"/>
        <v>251</v>
      </c>
      <c r="AK297" s="193">
        <f t="shared" si="4551"/>
        <v>474</v>
      </c>
      <c r="AL297" s="191">
        <f t="shared" si="4551"/>
        <v>607</v>
      </c>
      <c r="AM297" s="192">
        <f t="shared" si="4551"/>
        <v>472</v>
      </c>
      <c r="AN297" s="278">
        <f t="shared" si="4551"/>
        <v>104</v>
      </c>
      <c r="AO297" s="193">
        <f t="shared" si="4551"/>
        <v>38</v>
      </c>
      <c r="AP297" s="191">
        <f t="shared" si="4552"/>
        <v>379</v>
      </c>
      <c r="AQ297" s="278">
        <f t="shared" si="4552"/>
        <v>218</v>
      </c>
      <c r="AR297" s="194">
        <f t="shared" si="4552"/>
        <v>591</v>
      </c>
      <c r="AS297" s="195">
        <f t="shared" si="4552"/>
        <v>615</v>
      </c>
      <c r="AT297" s="278">
        <f t="shared" si="4552"/>
        <v>0</v>
      </c>
      <c r="AU297" s="193">
        <f t="shared" si="4552"/>
        <v>0</v>
      </c>
      <c r="AV297" s="191">
        <f t="shared" si="4552"/>
        <v>0</v>
      </c>
      <c r="AW297" s="192">
        <f t="shared" si="4552"/>
        <v>0</v>
      </c>
      <c r="AX297" s="278">
        <f t="shared" si="4552"/>
        <v>0</v>
      </c>
      <c r="AY297" s="193">
        <f t="shared" si="4552"/>
        <v>0</v>
      </c>
      <c r="AZ297" s="191">
        <f t="shared" si="4552"/>
        <v>0</v>
      </c>
      <c r="BA297" s="192">
        <f t="shared" si="4552"/>
        <v>0</v>
      </c>
      <c r="BB297" s="278">
        <f t="shared" si="4552"/>
        <v>0</v>
      </c>
      <c r="BC297" s="193">
        <f t="shared" si="4552"/>
        <v>0</v>
      </c>
      <c r="BD297" s="191">
        <f t="shared" si="4552"/>
        <v>0</v>
      </c>
      <c r="BE297" s="278">
        <f t="shared" si="4552"/>
        <v>0</v>
      </c>
      <c r="BF297" s="172">
        <f>SUM(AF297,AH297,AJ297,AL297,AN297,AP297,AR297,AT297,AV297,AX297,AZ297,BB297,BD297)</f>
        <v>2505</v>
      </c>
      <c r="BG297" s="173">
        <f>SUM(AG297,AI297,AK297,AM297,AO297,AQ297,AS297,AU297,AW297,AY297,BA297,BC297,BE297)</f>
        <v>2571</v>
      </c>
      <c r="BI297" s="137" t="s">
        <v>25</v>
      </c>
      <c r="BJ297" s="129">
        <f>B297/B312</f>
        <v>4.9142244460328804E-2</v>
      </c>
      <c r="BK297" s="130">
        <f t="shared" ref="BK297" si="4580">C297/C312</f>
        <v>4.4520547945205477E-2</v>
      </c>
      <c r="BL297" s="131">
        <f t="shared" ref="BL297" si="4581">D297/D312</f>
        <v>4.602301150575288E-2</v>
      </c>
      <c r="BM297" s="132">
        <f t="shared" ref="BM297" si="4582">E297/E312</f>
        <v>4.5782111064010172E-2</v>
      </c>
      <c r="BN297" s="129">
        <f t="shared" ref="BN297" si="4583">F297/F312</f>
        <v>5.2713479867730013E-2</v>
      </c>
      <c r="BO297" s="130">
        <f t="shared" ref="BO297" si="4584">G297/G312</f>
        <v>2.974935582103537E-2</v>
      </c>
      <c r="BP297" s="131">
        <f t="shared" ref="BP297" si="4585">H297/H312</f>
        <v>5.144946461217028E-2</v>
      </c>
      <c r="BQ297" s="132">
        <f t="shared" ref="BQ297" si="4586">I297/I312</f>
        <v>5.4209517169252222E-2</v>
      </c>
      <c r="BR297" s="129">
        <f t="shared" ref="BR297" si="4587">J297/J312</f>
        <v>4.9090909090909088E-2</v>
      </c>
      <c r="BS297" s="130">
        <f t="shared" ref="BS297" si="4588">K297/K312</f>
        <v>4.0207522697795074E-2</v>
      </c>
      <c r="BT297" s="131">
        <f t="shared" ref="BT297" si="4589">L297/L312</f>
        <v>3.966986155484558E-2</v>
      </c>
      <c r="BU297" s="129">
        <f t="shared" ref="BU297" si="4590">M297/M312</f>
        <v>6.741848492277519E-2</v>
      </c>
      <c r="BV297" s="133">
        <f t="shared" ref="BV297" si="4591">N297/N312</f>
        <v>5.701492537313433E-2</v>
      </c>
      <c r="BW297" s="134">
        <f t="shared" ref="BW297" si="4592">O297/O312</f>
        <v>5.2681425358115305E-2</v>
      </c>
      <c r="BX297" s="129" t="e">
        <f t="shared" ref="BX297" si="4593">P297/P312</f>
        <v>#DIV/0!</v>
      </c>
      <c r="BY297" s="130" t="e">
        <f t="shared" ref="BY297" si="4594">Q297/Q312</f>
        <v>#DIV/0!</v>
      </c>
      <c r="BZ297" s="131">
        <f t="shared" ref="BZ297" si="4595">R297/R312</f>
        <v>0</v>
      </c>
      <c r="CA297" s="132" t="e">
        <f t="shared" ref="CA297" si="4596">S297/S312</f>
        <v>#DIV/0!</v>
      </c>
      <c r="CB297" s="129" t="e">
        <f t="shared" ref="CB297" si="4597">T297/T312</f>
        <v>#DIV/0!</v>
      </c>
      <c r="CC297" s="130" t="e">
        <f t="shared" ref="CC297" si="4598">U297/U312</f>
        <v>#DIV/0!</v>
      </c>
      <c r="CD297" s="131" t="e">
        <f t="shared" ref="CD297" si="4599">V297/V312</f>
        <v>#DIV/0!</v>
      </c>
      <c r="CE297" s="132" t="e">
        <f t="shared" ref="CE297" si="4600">W297/W312</f>
        <v>#DIV/0!</v>
      </c>
      <c r="CF297" s="129" t="e">
        <f t="shared" ref="CF297" si="4601">X297/X312</f>
        <v>#DIV/0!</v>
      </c>
      <c r="CG297" s="130" t="e">
        <f t="shared" ref="CG297" si="4602">Y297/Y312</f>
        <v>#DIV/0!</v>
      </c>
      <c r="CH297" s="131" t="e">
        <f t="shared" ref="CH297" si="4603">Z297/Z312</f>
        <v>#DIV/0!</v>
      </c>
      <c r="CI297" s="129" t="e">
        <f t="shared" ref="CI297" si="4604">AA297/AA312</f>
        <v>#DIV/0!</v>
      </c>
      <c r="CJ297" s="135">
        <f t="shared" ref="CJ297" si="4605">AB297/AB312</f>
        <v>5.0608744640230352E-2</v>
      </c>
      <c r="CK297" s="136">
        <f t="shared" ref="CK297" si="4606">AC297/AC312</f>
        <v>4.9380386236396803E-2</v>
      </c>
    </row>
    <row r="298" spans="1:89" ht="14" thickBot="1" x14ac:dyDescent="0.2">
      <c r="A298" s="146" t="s">
        <v>26</v>
      </c>
      <c r="B298" s="203">
        <v>285</v>
      </c>
      <c r="C298" s="197">
        <v>368</v>
      </c>
      <c r="D298" s="198">
        <v>105</v>
      </c>
      <c r="E298" s="199">
        <v>169</v>
      </c>
      <c r="F298" s="196">
        <v>254</v>
      </c>
      <c r="G298" s="200">
        <v>148</v>
      </c>
      <c r="H298" s="198">
        <v>441</v>
      </c>
      <c r="I298" s="199">
        <v>295</v>
      </c>
      <c r="J298" s="196">
        <v>47</v>
      </c>
      <c r="K298" s="197">
        <v>40</v>
      </c>
      <c r="L298" s="198">
        <v>169</v>
      </c>
      <c r="M298" s="196">
        <v>214</v>
      </c>
      <c r="N298" s="201">
        <v>352</v>
      </c>
      <c r="O298" s="204">
        <v>458</v>
      </c>
      <c r="P298" s="196">
        <v>0</v>
      </c>
      <c r="Q298" s="197">
        <v>0</v>
      </c>
      <c r="R298" s="198">
        <v>0</v>
      </c>
      <c r="S298" s="199">
        <v>0</v>
      </c>
      <c r="T298" s="196">
        <v>0</v>
      </c>
      <c r="U298" s="200">
        <v>0</v>
      </c>
      <c r="V298" s="198">
        <v>0</v>
      </c>
      <c r="W298" s="205">
        <v>0</v>
      </c>
      <c r="X298" s="196">
        <v>0</v>
      </c>
      <c r="Y298" s="200">
        <v>0</v>
      </c>
      <c r="Z298" s="198">
        <v>0</v>
      </c>
      <c r="AA298" s="196">
        <v>0</v>
      </c>
      <c r="AB298" s="172">
        <f t="shared" si="4359"/>
        <v>1653</v>
      </c>
      <c r="AC298" s="173">
        <f t="shared" si="4360"/>
        <v>1692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5.0929235167977129E-2</v>
      </c>
      <c r="BK298" s="130">
        <f t="shared" ref="BK298" si="4607">C298/C312</f>
        <v>6.0013046314416174E-2</v>
      </c>
      <c r="BL298" s="131">
        <f t="shared" ref="BL298" si="4608">D298/D312</f>
        <v>5.2526263131565783E-2</v>
      </c>
      <c r="BM298" s="132">
        <f t="shared" ref="BM298" si="4609">E298/E312</f>
        <v>7.1640525646460368E-2</v>
      </c>
      <c r="BN298" s="129">
        <f t="shared" ref="BN298" si="4610">F298/F312</f>
        <v>4.9406730208130717E-2</v>
      </c>
      <c r="BO298" s="130">
        <f t="shared" ref="BO298" si="4611">G298/G312</f>
        <v>3.4668540641836498E-2</v>
      </c>
      <c r="BP298" s="131">
        <f t="shared" ref="BP298" si="4612">H298/H312</f>
        <v>5.7586837294332727E-2</v>
      </c>
      <c r="BQ298" s="132">
        <f t="shared" ref="BQ298" si="4613">I298/I312</f>
        <v>5.1420603102666898E-2</v>
      </c>
      <c r="BR298" s="129">
        <f t="shared" ref="BR298" si="4614">J298/J312</f>
        <v>4.2727272727272725E-2</v>
      </c>
      <c r="BS298" s="130">
        <f t="shared" ref="BS298" si="4615">K298/K312</f>
        <v>5.1880674448767837E-2</v>
      </c>
      <c r="BT298" s="131">
        <f t="shared" ref="BT298" si="4616">L298/L312</f>
        <v>4.4994675186368474E-2</v>
      </c>
      <c r="BU298" s="129">
        <f t="shared" ref="BU298" si="4617">M298/M312</f>
        <v>5.2463839176268692E-2</v>
      </c>
      <c r="BV298" s="133">
        <f t="shared" ref="BV298" si="4618">N298/N312</f>
        <v>5.2537313432835818E-2</v>
      </c>
      <c r="BW298" s="134">
        <f t="shared" ref="BW298" si="4619">O298/O312</f>
        <v>5.4220433289925415E-2</v>
      </c>
      <c r="BX298" s="129" t="e">
        <f t="shared" ref="BX298" si="4620">P298/P312</f>
        <v>#DIV/0!</v>
      </c>
      <c r="BY298" s="130" t="e">
        <f t="shared" ref="BY298" si="4621">Q298/Q312</f>
        <v>#DIV/0!</v>
      </c>
      <c r="BZ298" s="131">
        <f t="shared" ref="BZ298" si="4622">R298/R312</f>
        <v>0</v>
      </c>
      <c r="CA298" s="132" t="e">
        <f t="shared" ref="CA298" si="4623">S298/S312</f>
        <v>#DIV/0!</v>
      </c>
      <c r="CB298" s="129" t="e">
        <f t="shared" ref="CB298" si="4624">T298/T312</f>
        <v>#DIV/0!</v>
      </c>
      <c r="CC298" s="130" t="e">
        <f t="shared" ref="CC298" si="4625">U298/U312</f>
        <v>#DIV/0!</v>
      </c>
      <c r="CD298" s="131" t="e">
        <f t="shared" ref="CD298" si="4626">V298/V312</f>
        <v>#DIV/0!</v>
      </c>
      <c r="CE298" s="132" t="e">
        <f t="shared" ref="CE298" si="4627">W298/W312</f>
        <v>#DIV/0!</v>
      </c>
      <c r="CF298" s="129" t="e">
        <f t="shared" ref="CF298" si="4628">X298/X312</f>
        <v>#DIV/0!</v>
      </c>
      <c r="CG298" s="130" t="e">
        <f t="shared" ref="CG298" si="4629">Y298/Y312</f>
        <v>#DIV/0!</v>
      </c>
      <c r="CH298" s="131" t="e">
        <f t="shared" ref="CH298" si="4630">Z298/Z312</f>
        <v>#DIV/0!</v>
      </c>
      <c r="CI298" s="129" t="e">
        <f t="shared" ref="CI298" si="4631">AA298/AA312</f>
        <v>#DIV/0!</v>
      </c>
      <c r="CJ298" s="135">
        <f t="shared" ref="CJ298" si="4632">AB298/AB312</f>
        <v>5.173546993834309E-2</v>
      </c>
      <c r="CK298" s="136">
        <f t="shared" ref="CK298" si="4633">AC298/AC312</f>
        <v>5.3217588224193244E-2</v>
      </c>
    </row>
    <row r="299" spans="1:89" ht="15" thickTop="1" thickBot="1" x14ac:dyDescent="0.2">
      <c r="A299" s="137" t="s">
        <v>27</v>
      </c>
      <c r="B299" s="206">
        <v>270</v>
      </c>
      <c r="C299" s="190">
        <v>332</v>
      </c>
      <c r="D299" s="191">
        <v>108</v>
      </c>
      <c r="E299" s="192">
        <v>137</v>
      </c>
      <c r="F299" s="189">
        <v>225</v>
      </c>
      <c r="G299" s="193">
        <v>187</v>
      </c>
      <c r="H299" s="191">
        <v>443</v>
      </c>
      <c r="I299" s="192">
        <v>338</v>
      </c>
      <c r="J299" s="189">
        <v>39</v>
      </c>
      <c r="K299" s="190">
        <v>23</v>
      </c>
      <c r="L299" s="191">
        <v>172</v>
      </c>
      <c r="M299" s="189">
        <v>212</v>
      </c>
      <c r="N299" s="194">
        <v>447</v>
      </c>
      <c r="O299" s="207">
        <v>397</v>
      </c>
      <c r="P299" s="189">
        <v>0</v>
      </c>
      <c r="Q299" s="190">
        <v>0</v>
      </c>
      <c r="R299" s="191">
        <v>0</v>
      </c>
      <c r="S299" s="192">
        <v>0</v>
      </c>
      <c r="T299" s="189">
        <v>0</v>
      </c>
      <c r="U299" s="193">
        <v>0</v>
      </c>
      <c r="V299" s="191">
        <v>0</v>
      </c>
      <c r="W299" s="208">
        <v>0</v>
      </c>
      <c r="X299" s="189">
        <v>0</v>
      </c>
      <c r="Y299" s="193">
        <v>0</v>
      </c>
      <c r="Z299" s="191">
        <v>0</v>
      </c>
      <c r="AA299" s="189">
        <v>0</v>
      </c>
      <c r="AB299" s="172">
        <f t="shared" si="4359"/>
        <v>1704</v>
      </c>
      <c r="AC299" s="173">
        <f t="shared" si="4360"/>
        <v>1626</v>
      </c>
      <c r="AE299" s="269" t="s">
        <v>13</v>
      </c>
      <c r="AF299" s="20">
        <f t="shared" ref="AF299:BG299" si="4634">SUM(AF296:AF298)</f>
        <v>872</v>
      </c>
      <c r="AG299" s="21">
        <f t="shared" si="4634"/>
        <v>975</v>
      </c>
      <c r="AH299" s="20">
        <f t="shared" si="4634"/>
        <v>232</v>
      </c>
      <c r="AI299" s="21">
        <f t="shared" si="4634"/>
        <v>402</v>
      </c>
      <c r="AJ299" s="20">
        <f t="shared" si="4634"/>
        <v>609</v>
      </c>
      <c r="AK299" s="21">
        <f t="shared" si="4634"/>
        <v>941</v>
      </c>
      <c r="AL299" s="20">
        <f t="shared" si="4634"/>
        <v>1250</v>
      </c>
      <c r="AM299" s="21">
        <f t="shared" si="4634"/>
        <v>890</v>
      </c>
      <c r="AN299" s="20">
        <f t="shared" si="4634"/>
        <v>217</v>
      </c>
      <c r="AO299" s="21">
        <f t="shared" si="4634"/>
        <v>63</v>
      </c>
      <c r="AP299" s="20">
        <f t="shared" si="4634"/>
        <v>684</v>
      </c>
      <c r="AQ299" s="21">
        <f t="shared" si="4634"/>
        <v>450</v>
      </c>
      <c r="AR299" s="20">
        <f t="shared" si="4634"/>
        <v>1145</v>
      </c>
      <c r="AS299" s="21">
        <f t="shared" si="4634"/>
        <v>1207</v>
      </c>
      <c r="AT299" s="20">
        <f t="shared" si="4634"/>
        <v>0</v>
      </c>
      <c r="AU299" s="21">
        <f t="shared" si="4634"/>
        <v>0</v>
      </c>
      <c r="AV299" s="20">
        <f t="shared" si="4634"/>
        <v>0</v>
      </c>
      <c r="AW299" s="21">
        <f t="shared" si="4634"/>
        <v>0</v>
      </c>
      <c r="AX299" s="20">
        <f t="shared" si="4634"/>
        <v>0</v>
      </c>
      <c r="AY299" s="21">
        <f t="shared" si="4634"/>
        <v>0</v>
      </c>
      <c r="AZ299" s="20">
        <f t="shared" si="4634"/>
        <v>0</v>
      </c>
      <c r="BA299" s="21">
        <f t="shared" si="4634"/>
        <v>0</v>
      </c>
      <c r="BB299" s="20">
        <f t="shared" si="4634"/>
        <v>0</v>
      </c>
      <c r="BC299" s="21">
        <f t="shared" si="4634"/>
        <v>0</v>
      </c>
      <c r="BD299" s="20">
        <f t="shared" si="4634"/>
        <v>0</v>
      </c>
      <c r="BE299" s="21">
        <f t="shared" si="4634"/>
        <v>0</v>
      </c>
      <c r="BF299" s="174">
        <f t="shared" si="4634"/>
        <v>5009</v>
      </c>
      <c r="BG299" s="175">
        <f t="shared" si="4634"/>
        <v>4928</v>
      </c>
      <c r="BI299" s="137" t="s">
        <v>27</v>
      </c>
      <c r="BJ299" s="129">
        <f>B299/B312</f>
        <v>4.8248749106504646E-2</v>
      </c>
      <c r="BK299" s="130">
        <f t="shared" ref="BK299" si="4635">C299/C312</f>
        <v>5.4142204827136331E-2</v>
      </c>
      <c r="BL299" s="131">
        <f t="shared" ref="BL299" si="4636">D299/D312</f>
        <v>5.4027013506753374E-2</v>
      </c>
      <c r="BM299" s="132">
        <f t="shared" ref="BM299" si="4637">E299/E312</f>
        <v>5.8075455701568461E-2</v>
      </c>
      <c r="BN299" s="129">
        <f t="shared" ref="BN299" si="4638">F299/F312</f>
        <v>4.3765804318226027E-2</v>
      </c>
      <c r="BO299" s="130">
        <f t="shared" ref="BO299" si="4639">G299/G312</f>
        <v>4.3804169594752869E-2</v>
      </c>
      <c r="BP299" s="131">
        <f t="shared" ref="BP299" si="4640">H299/H312</f>
        <v>5.7848002089318361E-2</v>
      </c>
      <c r="BQ299" s="132">
        <f t="shared" ref="BQ299" si="4641">I299/I312</f>
        <v>5.8915809656614956E-2</v>
      </c>
      <c r="BR299" s="129">
        <f t="shared" ref="BR299" si="4642">J299/J312</f>
        <v>3.5454545454545454E-2</v>
      </c>
      <c r="BS299" s="130">
        <f t="shared" ref="BS299" si="4643">K299/K312</f>
        <v>2.9831387808041506E-2</v>
      </c>
      <c r="BT299" s="131">
        <f t="shared" ref="BT299" si="4644">L299/L312</f>
        <v>4.5793397231096912E-2</v>
      </c>
      <c r="BU299" s="129">
        <f t="shared" ref="BU299" si="4645">M299/M312</f>
        <v>5.1973522922284875E-2</v>
      </c>
      <c r="BV299" s="133">
        <f t="shared" ref="BV299" si="4646">N299/N312</f>
        <v>6.6716417910447759E-2</v>
      </c>
      <c r="BW299" s="134">
        <f t="shared" ref="BW299" si="4647">O299/O312</f>
        <v>4.6998934532970285E-2</v>
      </c>
      <c r="BX299" s="129" t="e">
        <f t="shared" ref="BX299" si="4648">P299/P312</f>
        <v>#DIV/0!</v>
      </c>
      <c r="BY299" s="130" t="e">
        <f t="shared" ref="BY299" si="4649">Q299/Q312</f>
        <v>#DIV/0!</v>
      </c>
      <c r="BZ299" s="131">
        <f t="shared" ref="BZ299" si="4650">R299/R312</f>
        <v>0</v>
      </c>
      <c r="CA299" s="132" t="e">
        <f t="shared" ref="CA299" si="4651">S299/S312</f>
        <v>#DIV/0!</v>
      </c>
      <c r="CB299" s="129" t="e">
        <f t="shared" ref="CB299" si="4652">T299/T312</f>
        <v>#DIV/0!</v>
      </c>
      <c r="CC299" s="130" t="e">
        <f t="shared" ref="CC299" si="4653">U299/U312</f>
        <v>#DIV/0!</v>
      </c>
      <c r="CD299" s="131" t="e">
        <f t="shared" ref="CD299" si="4654">V299/V312</f>
        <v>#DIV/0!</v>
      </c>
      <c r="CE299" s="132" t="e">
        <f t="shared" ref="CE299" si="4655">W299/W312</f>
        <v>#DIV/0!</v>
      </c>
      <c r="CF299" s="129" t="e">
        <f t="shared" ref="CF299" si="4656">X299/X312</f>
        <v>#DIV/0!</v>
      </c>
      <c r="CG299" s="130" t="e">
        <f t="shared" ref="CG299" si="4657">Y299/Y312</f>
        <v>#DIV/0!</v>
      </c>
      <c r="CH299" s="131" t="e">
        <f t="shared" ref="CH299" si="4658">Z299/Z312</f>
        <v>#DIV/0!</v>
      </c>
      <c r="CI299" s="129" t="e">
        <f t="shared" ref="CI299" si="4659">AA299/AA312</f>
        <v>#DIV/0!</v>
      </c>
      <c r="CJ299" s="135">
        <f t="shared" ref="CJ299" si="4660">AB299/AB312</f>
        <v>5.3331664110669461E-2</v>
      </c>
      <c r="CK299" s="136">
        <f t="shared" ref="CK299" si="4661">AC299/AC312</f>
        <v>5.114172485374599E-2</v>
      </c>
    </row>
    <row r="300" spans="1:89" ht="14" thickTop="1" x14ac:dyDescent="0.15">
      <c r="A300" s="146" t="s">
        <v>28</v>
      </c>
      <c r="B300" s="203">
        <v>295</v>
      </c>
      <c r="C300" s="197">
        <v>423</v>
      </c>
      <c r="D300" s="198">
        <v>144</v>
      </c>
      <c r="E300" s="199">
        <v>161</v>
      </c>
      <c r="F300" s="196">
        <v>283</v>
      </c>
      <c r="G300" s="200">
        <v>291</v>
      </c>
      <c r="H300" s="198">
        <v>508</v>
      </c>
      <c r="I300" s="199">
        <v>389</v>
      </c>
      <c r="J300" s="196">
        <v>68</v>
      </c>
      <c r="K300" s="197">
        <v>32</v>
      </c>
      <c r="L300" s="198">
        <v>283</v>
      </c>
      <c r="M300" s="196">
        <v>201</v>
      </c>
      <c r="N300" s="201">
        <v>444</v>
      </c>
      <c r="O300" s="204">
        <v>418</v>
      </c>
      <c r="P300" s="196">
        <v>0</v>
      </c>
      <c r="Q300" s="197">
        <v>0</v>
      </c>
      <c r="R300" s="198">
        <v>0</v>
      </c>
      <c r="S300" s="199">
        <v>0</v>
      </c>
      <c r="T300" s="196">
        <v>0</v>
      </c>
      <c r="U300" s="200">
        <v>0</v>
      </c>
      <c r="V300" s="198">
        <v>0</v>
      </c>
      <c r="W300" s="205">
        <v>0</v>
      </c>
      <c r="X300" s="196">
        <v>0</v>
      </c>
      <c r="Y300" s="200">
        <v>0</v>
      </c>
      <c r="Z300" s="198">
        <v>0</v>
      </c>
      <c r="AA300" s="196">
        <v>0</v>
      </c>
      <c r="AB300" s="172">
        <f t="shared" si="4359"/>
        <v>2025</v>
      </c>
      <c r="AC300" s="173">
        <f t="shared" si="4360"/>
        <v>1915</v>
      </c>
      <c r="BI300" s="146" t="s">
        <v>28</v>
      </c>
      <c r="BJ300" s="129">
        <f>B300/B312</f>
        <v>5.2716225875625446E-2</v>
      </c>
      <c r="BK300" s="130">
        <f t="shared" ref="BK300" si="4662">C300/C312</f>
        <v>6.8982387475538157E-2</v>
      </c>
      <c r="BL300" s="131">
        <f t="shared" ref="BL300" si="4663">D300/D312</f>
        <v>7.2036018009004499E-2</v>
      </c>
      <c r="BM300" s="132">
        <f t="shared" ref="BM300" si="4664">E300/E312</f>
        <v>6.8249258160237386E-2</v>
      </c>
      <c r="BN300" s="129">
        <f t="shared" ref="BN300" si="4665">F300/F312</f>
        <v>5.50476560980354E-2</v>
      </c>
      <c r="BO300" s="130">
        <f t="shared" ref="BO300" si="4666">G300/G312</f>
        <v>6.8165846802529864E-2</v>
      </c>
      <c r="BP300" s="131">
        <f t="shared" ref="BP300" si="4667">H300/H312</f>
        <v>6.6335857926351521E-2</v>
      </c>
      <c r="BQ300" s="132">
        <f t="shared" ref="BQ300" si="4668">I300/I312</f>
        <v>6.7805473243855677E-2</v>
      </c>
      <c r="BR300" s="129">
        <f t="shared" ref="BR300" si="4669">J300/J312</f>
        <v>6.1818181818181821E-2</v>
      </c>
      <c r="BS300" s="130">
        <f t="shared" ref="BS300" si="4670">K300/K312</f>
        <v>4.1504539559014265E-2</v>
      </c>
      <c r="BT300" s="131">
        <f t="shared" ref="BT300" si="4671">L300/L312</f>
        <v>7.5346112886048991E-2</v>
      </c>
      <c r="BU300" s="129">
        <f t="shared" ref="BU300" si="4672">M300/M312</f>
        <v>4.9276783525373867E-2</v>
      </c>
      <c r="BV300" s="133">
        <f t="shared" ref="BV300" si="4673">N300/N312</f>
        <v>6.6268656716417906E-2</v>
      </c>
      <c r="BW300" s="134">
        <f t="shared" ref="BW300" si="4674">O300/O312</f>
        <v>4.948502426897123E-2</v>
      </c>
      <c r="BX300" s="129" t="e">
        <f t="shared" ref="BX300" si="4675">P300/P312</f>
        <v>#DIV/0!</v>
      </c>
      <c r="BY300" s="130" t="e">
        <f t="shared" ref="BY300" si="4676">Q300/Q312</f>
        <v>#DIV/0!</v>
      </c>
      <c r="BZ300" s="131">
        <f t="shared" ref="BZ300" si="4677">R300/R312</f>
        <v>0</v>
      </c>
      <c r="CA300" s="132" t="e">
        <f t="shared" ref="CA300" si="4678">S300/S312</f>
        <v>#DIV/0!</v>
      </c>
      <c r="CB300" s="129" t="e">
        <f t="shared" ref="CB300" si="4679">T300/T312</f>
        <v>#DIV/0!</v>
      </c>
      <c r="CC300" s="130" t="e">
        <f t="shared" ref="CC300" si="4680">U300/U312</f>
        <v>#DIV/0!</v>
      </c>
      <c r="CD300" s="131" t="e">
        <f t="shared" ref="CD300" si="4681">V300/V312</f>
        <v>#DIV/0!</v>
      </c>
      <c r="CE300" s="132" t="e">
        <f t="shared" ref="CE300" si="4682">W300/W312</f>
        <v>#DIV/0!</v>
      </c>
      <c r="CF300" s="129" t="e">
        <f t="shared" ref="CF300" si="4683">X300/X312</f>
        <v>#DIV/0!</v>
      </c>
      <c r="CG300" s="130" t="e">
        <f t="shared" ref="CG300" si="4684">Y300/Y312</f>
        <v>#DIV/0!</v>
      </c>
      <c r="CH300" s="131" t="e">
        <f t="shared" ref="CH300" si="4685">Z300/Z312</f>
        <v>#DIV/0!</v>
      </c>
      <c r="CI300" s="129" t="e">
        <f t="shared" ref="CI300" si="4686">AA300/AA312</f>
        <v>#DIV/0!</v>
      </c>
      <c r="CJ300" s="135">
        <f t="shared" ref="CJ300" si="4687">AB300/AB312</f>
        <v>6.3378298018841345E-2</v>
      </c>
      <c r="CK300" s="136">
        <f t="shared" ref="CK300" si="4688">AC300/AC312</f>
        <v>6.0231490218280177E-2</v>
      </c>
    </row>
    <row r="301" spans="1:89" x14ac:dyDescent="0.15">
      <c r="A301" s="137" t="s">
        <v>29</v>
      </c>
      <c r="B301" s="206">
        <v>376</v>
      </c>
      <c r="C301" s="190">
        <v>474</v>
      </c>
      <c r="D301" s="191">
        <v>119</v>
      </c>
      <c r="E301" s="192">
        <v>195</v>
      </c>
      <c r="F301" s="189">
        <v>300</v>
      </c>
      <c r="G301" s="193">
        <v>375</v>
      </c>
      <c r="H301" s="191">
        <v>599</v>
      </c>
      <c r="I301" s="192">
        <v>451</v>
      </c>
      <c r="J301" s="189">
        <v>103</v>
      </c>
      <c r="K301" s="190">
        <v>32</v>
      </c>
      <c r="L301" s="191">
        <v>327</v>
      </c>
      <c r="M301" s="189">
        <v>256</v>
      </c>
      <c r="N301" s="194">
        <v>575</v>
      </c>
      <c r="O301" s="207">
        <v>525</v>
      </c>
      <c r="P301" s="189">
        <v>0</v>
      </c>
      <c r="Q301" s="190">
        <v>0</v>
      </c>
      <c r="R301" s="191">
        <v>0</v>
      </c>
      <c r="S301" s="192">
        <v>0</v>
      </c>
      <c r="T301" s="189">
        <v>0</v>
      </c>
      <c r="U301" s="193">
        <v>0</v>
      </c>
      <c r="V301" s="191">
        <v>0</v>
      </c>
      <c r="W301" s="208">
        <v>0</v>
      </c>
      <c r="X301" s="189">
        <v>0</v>
      </c>
      <c r="Y301" s="193">
        <v>0</v>
      </c>
      <c r="Z301" s="191">
        <v>0</v>
      </c>
      <c r="AA301" s="189">
        <v>0</v>
      </c>
      <c r="AB301" s="172">
        <f t="shared" si="4359"/>
        <v>2399</v>
      </c>
      <c r="AC301" s="173">
        <f t="shared" si="4360"/>
        <v>2308</v>
      </c>
      <c r="BI301" s="137" t="s">
        <v>29</v>
      </c>
      <c r="BJ301" s="129">
        <f>B301/B312</f>
        <v>6.7190850607576846E-2</v>
      </c>
      <c r="BK301" s="130">
        <f t="shared" ref="BK301" si="4689">C301/C312</f>
        <v>7.7299412915851268E-2</v>
      </c>
      <c r="BL301" s="131">
        <f t="shared" ref="BL301" si="4690">D301/D312</f>
        <v>5.9529764882441223E-2</v>
      </c>
      <c r="BM301" s="132">
        <f t="shared" ref="BM301" si="4691">E301/E312</f>
        <v>8.2662144976685031E-2</v>
      </c>
      <c r="BN301" s="129">
        <f t="shared" ref="BN301" si="4692">F301/F312</f>
        <v>5.8354405757634703E-2</v>
      </c>
      <c r="BO301" s="130">
        <f t="shared" ref="BO301" si="4693">G301/G312</f>
        <v>8.7842586085734364E-2</v>
      </c>
      <c r="BP301" s="131">
        <f t="shared" ref="BP301" si="4694">H301/H312</f>
        <v>7.8218856098197967E-2</v>
      </c>
      <c r="BQ301" s="132">
        <f t="shared" ref="BQ301" si="4695">I301/I312</f>
        <v>7.8612515251873807E-2</v>
      </c>
      <c r="BR301" s="129">
        <f t="shared" ref="BR301" si="4696">J301/J312</f>
        <v>9.3636363636363643E-2</v>
      </c>
      <c r="BS301" s="130">
        <f t="shared" ref="BS301" si="4697">K301/K312</f>
        <v>4.1504539559014265E-2</v>
      </c>
      <c r="BT301" s="131">
        <f t="shared" ref="BT301" si="4698">L301/L312</f>
        <v>8.7060702875399368E-2</v>
      </c>
      <c r="BU301" s="129">
        <f t="shared" ref="BU301" si="4699">M301/M312</f>
        <v>6.2760480509928898E-2</v>
      </c>
      <c r="BV301" s="133">
        <f t="shared" ref="BV301" si="4700">N301/N312</f>
        <v>8.5820895522388058E-2</v>
      </c>
      <c r="BW301" s="134">
        <f t="shared" ref="BW301" si="4701">O301/O312</f>
        <v>6.2152243400023677E-2</v>
      </c>
      <c r="BX301" s="129" t="e">
        <f t="shared" ref="BX301" si="4702">P301/P312</f>
        <v>#DIV/0!</v>
      </c>
      <c r="BY301" s="130" t="e">
        <f t="shared" ref="BY301" si="4703">Q301/Q312</f>
        <v>#DIV/0!</v>
      </c>
      <c r="BZ301" s="131">
        <f t="shared" ref="BZ301" si="4704">R301/R312</f>
        <v>0</v>
      </c>
      <c r="CA301" s="132" t="e">
        <f t="shared" ref="CA301" si="4705">S301/S312</f>
        <v>#DIV/0!</v>
      </c>
      <c r="CB301" s="129" t="e">
        <f t="shared" ref="CB301" si="4706">T301/T312</f>
        <v>#DIV/0!</v>
      </c>
      <c r="CC301" s="130" t="e">
        <f t="shared" ref="CC301" si="4707">U301/U312</f>
        <v>#DIV/0!</v>
      </c>
      <c r="CD301" s="131" t="e">
        <f t="shared" ref="CD301" si="4708">V301/V312</f>
        <v>#DIV/0!</v>
      </c>
      <c r="CE301" s="132" t="e">
        <f t="shared" ref="CE301" si="4709">W301/W312</f>
        <v>#DIV/0!</v>
      </c>
      <c r="CF301" s="129" t="e">
        <f t="shared" ref="CF301" si="4710">X301/X312</f>
        <v>#DIV/0!</v>
      </c>
      <c r="CG301" s="130" t="e">
        <f t="shared" ref="CG301" si="4711">Y301/Y312</f>
        <v>#DIV/0!</v>
      </c>
      <c r="CH301" s="131" t="e">
        <f t="shared" ref="CH301" si="4712">Z301/Z312</f>
        <v>#DIV/0!</v>
      </c>
      <c r="CI301" s="129" t="e">
        <f t="shared" ref="CI301" si="4713">AA301/AA312</f>
        <v>#DIV/0!</v>
      </c>
      <c r="CJ301" s="135">
        <f t="shared" ref="CJ301" si="4714">AB301/AB312</f>
        <v>7.5083721949234766E-2</v>
      </c>
      <c r="CK301" s="136">
        <f t="shared" ref="CK301" si="4715">AC301/AC312</f>
        <v>7.2592313015034285E-2</v>
      </c>
    </row>
    <row r="302" spans="1:89" x14ac:dyDescent="0.15">
      <c r="A302" s="146" t="s">
        <v>30</v>
      </c>
      <c r="B302" s="203">
        <v>395</v>
      </c>
      <c r="C302" s="197">
        <v>466</v>
      </c>
      <c r="D302" s="198">
        <v>136</v>
      </c>
      <c r="E302" s="199">
        <v>157</v>
      </c>
      <c r="F302" s="196">
        <v>358</v>
      </c>
      <c r="G302" s="200">
        <v>467</v>
      </c>
      <c r="H302" s="198">
        <v>643</v>
      </c>
      <c r="I302" s="199">
        <v>418</v>
      </c>
      <c r="J302" s="196">
        <v>113</v>
      </c>
      <c r="K302" s="197">
        <v>25</v>
      </c>
      <c r="L302" s="198">
        <v>305</v>
      </c>
      <c r="M302" s="196">
        <v>232</v>
      </c>
      <c r="N302" s="201">
        <v>554</v>
      </c>
      <c r="O302" s="204">
        <v>592</v>
      </c>
      <c r="P302" s="196">
        <v>0</v>
      </c>
      <c r="Q302" s="197">
        <v>0</v>
      </c>
      <c r="R302" s="198">
        <v>0</v>
      </c>
      <c r="S302" s="199">
        <v>0</v>
      </c>
      <c r="T302" s="196">
        <v>0</v>
      </c>
      <c r="U302" s="200">
        <v>0</v>
      </c>
      <c r="V302" s="198">
        <v>0</v>
      </c>
      <c r="W302" s="205">
        <v>0</v>
      </c>
      <c r="X302" s="196">
        <v>0</v>
      </c>
      <c r="Y302" s="200">
        <v>0</v>
      </c>
      <c r="Z302" s="198">
        <v>0</v>
      </c>
      <c r="AA302" s="196">
        <v>0</v>
      </c>
      <c r="AB302" s="172">
        <f t="shared" si="4359"/>
        <v>2504</v>
      </c>
      <c r="AC302" s="173">
        <f t="shared" si="4360"/>
        <v>2357</v>
      </c>
      <c r="BI302" s="146" t="s">
        <v>30</v>
      </c>
      <c r="BJ302" s="129">
        <f>B302/B312</f>
        <v>7.0586132952108652E-2</v>
      </c>
      <c r="BK302" s="130">
        <f t="shared" ref="BK302" si="4716">C302/C312</f>
        <v>7.5994781474233525E-2</v>
      </c>
      <c r="BL302" s="131">
        <f t="shared" ref="BL302" si="4717">D302/D312</f>
        <v>6.8034017008504255E-2</v>
      </c>
      <c r="BM302" s="132">
        <f t="shared" ref="BM302" si="4718">E302/E312</f>
        <v>6.6553624417125895E-2</v>
      </c>
      <c r="BN302" s="129">
        <f t="shared" ref="BN302" si="4719">F302/F312</f>
        <v>6.9636257537444082E-2</v>
      </c>
      <c r="BO302" s="130">
        <f t="shared" ref="BO302" si="4720">G302/G312</f>
        <v>0.10939330053876786</v>
      </c>
      <c r="BP302" s="131">
        <f t="shared" ref="BP302" si="4721">H302/H312</f>
        <v>8.3964481587881959E-2</v>
      </c>
      <c r="BQ302" s="132">
        <f t="shared" ref="BQ302" si="4722">I302/I312</f>
        <v>7.2860379989541577E-2</v>
      </c>
      <c r="BR302" s="129">
        <f t="shared" ref="BR302" si="4723">J302/J312</f>
        <v>0.10272727272727272</v>
      </c>
      <c r="BS302" s="130">
        <f t="shared" ref="BS302" si="4724">K302/K312</f>
        <v>3.2425421530479899E-2</v>
      </c>
      <c r="BT302" s="131">
        <f t="shared" ref="BT302" si="4725">L302/L312</f>
        <v>8.1203407880724179E-2</v>
      </c>
      <c r="BU302" s="129">
        <f t="shared" ref="BU302" si="4726">M302/M312</f>
        <v>5.6876685462123072E-2</v>
      </c>
      <c r="BV302" s="133">
        <f t="shared" ref="BV302" si="4727">N302/N312</f>
        <v>8.2686567164179103E-2</v>
      </c>
      <c r="BW302" s="134">
        <f t="shared" ref="BW302" si="4728">O302/O312</f>
        <v>7.0084053510121938E-2</v>
      </c>
      <c r="BX302" s="129" t="e">
        <f t="shared" ref="BX302" si="4729">P302/P312</f>
        <v>#DIV/0!</v>
      </c>
      <c r="BY302" s="130" t="e">
        <f t="shared" ref="BY302" si="4730">Q302/Q312</f>
        <v>#DIV/0!</v>
      </c>
      <c r="BZ302" s="131">
        <f t="shared" ref="BZ302" si="4731">R302/R312</f>
        <v>0</v>
      </c>
      <c r="CA302" s="132" t="e">
        <f t="shared" ref="CA302" si="4732">S302/S312</f>
        <v>#DIV/0!</v>
      </c>
      <c r="CB302" s="129" t="e">
        <f t="shared" ref="CB302" si="4733">T302/T312</f>
        <v>#DIV/0!</v>
      </c>
      <c r="CC302" s="130" t="e">
        <f t="shared" ref="CC302" si="4734">U302/U312</f>
        <v>#DIV/0!</v>
      </c>
      <c r="CD302" s="131" t="e">
        <f t="shared" ref="CD302" si="4735">V302/V312</f>
        <v>#DIV/0!</v>
      </c>
      <c r="CE302" s="132" t="e">
        <f t="shared" ref="CE302" si="4736">W302/W312</f>
        <v>#DIV/0!</v>
      </c>
      <c r="CF302" s="129" t="e">
        <f t="shared" ref="CF302" si="4737">X302/X312</f>
        <v>#DIV/0!</v>
      </c>
      <c r="CG302" s="130" t="e">
        <f t="shared" ref="CG302" si="4738">Y302/Y312</f>
        <v>#DIV/0!</v>
      </c>
      <c r="CH302" s="131" t="e">
        <f t="shared" ref="CH302" si="4739">Z302/Z312</f>
        <v>#DIV/0!</v>
      </c>
      <c r="CI302" s="129" t="e">
        <f t="shared" ref="CI302" si="4740">AA302/AA312</f>
        <v>#DIV/0!</v>
      </c>
      <c r="CJ302" s="135">
        <f t="shared" ref="CJ302" si="4741">AB302/AB312</f>
        <v>7.8370004068730237E-2</v>
      </c>
      <c r="CK302" s="136">
        <f t="shared" ref="CK302" si="4742">AC302/AC312</f>
        <v>7.4133484305214825E-2</v>
      </c>
    </row>
    <row r="303" spans="1:89" x14ac:dyDescent="0.15">
      <c r="A303" s="137" t="s">
        <v>31</v>
      </c>
      <c r="B303" s="206">
        <v>477</v>
      </c>
      <c r="C303" s="190">
        <v>509</v>
      </c>
      <c r="D303" s="191">
        <v>96</v>
      </c>
      <c r="E303" s="192">
        <v>245</v>
      </c>
      <c r="F303" s="189">
        <v>251</v>
      </c>
      <c r="G303" s="193">
        <v>474</v>
      </c>
      <c r="H303" s="191">
        <v>607</v>
      </c>
      <c r="I303" s="192">
        <v>472</v>
      </c>
      <c r="J303" s="189">
        <v>104</v>
      </c>
      <c r="K303" s="190">
        <v>38</v>
      </c>
      <c r="L303" s="191">
        <v>379</v>
      </c>
      <c r="M303" s="189">
        <v>218</v>
      </c>
      <c r="N303" s="194">
        <v>591</v>
      </c>
      <c r="O303" s="207">
        <v>615</v>
      </c>
      <c r="P303" s="189">
        <v>0</v>
      </c>
      <c r="Q303" s="190">
        <v>0</v>
      </c>
      <c r="R303" s="191">
        <v>0</v>
      </c>
      <c r="S303" s="192">
        <v>0</v>
      </c>
      <c r="T303" s="189">
        <v>0</v>
      </c>
      <c r="U303" s="193">
        <v>0</v>
      </c>
      <c r="V303" s="191">
        <v>0</v>
      </c>
      <c r="W303" s="208">
        <v>0</v>
      </c>
      <c r="X303" s="189">
        <v>0</v>
      </c>
      <c r="Y303" s="193">
        <v>0</v>
      </c>
      <c r="Z303" s="191">
        <v>0</v>
      </c>
      <c r="AA303" s="189">
        <v>0</v>
      </c>
      <c r="AB303" s="172">
        <f t="shared" si="4359"/>
        <v>2505</v>
      </c>
      <c r="AC303" s="173">
        <f t="shared" si="4360"/>
        <v>2571</v>
      </c>
      <c r="BI303" s="137" t="s">
        <v>31</v>
      </c>
      <c r="BJ303" s="129">
        <f>B303/B312</f>
        <v>8.5239456754824874E-2</v>
      </c>
      <c r="BK303" s="130">
        <f t="shared" ref="BK303" si="4743">C303/C312</f>
        <v>8.3007175472928893E-2</v>
      </c>
      <c r="BL303" s="131">
        <f t="shared" ref="BL303" si="4744">D303/D312</f>
        <v>4.8024012006003002E-2</v>
      </c>
      <c r="BM303" s="132">
        <f t="shared" ref="BM303" si="4745">E303/E312</f>
        <v>0.10385756676557864</v>
      </c>
      <c r="BN303" s="129">
        <f t="shared" ref="BN303" si="4746">F303/F312</f>
        <v>4.8823186150554365E-2</v>
      </c>
      <c r="BO303" s="130">
        <f t="shared" ref="BO303" si="4747">G303/G312</f>
        <v>0.11103302881236823</v>
      </c>
      <c r="BP303" s="131">
        <f t="shared" ref="BP303" si="4748">H303/H312</f>
        <v>7.9263515278140503E-2</v>
      </c>
      <c r="BQ303" s="132">
        <f t="shared" ref="BQ303" si="4749">I303/I312</f>
        <v>8.2272964964267045E-2</v>
      </c>
      <c r="BR303" s="129">
        <f t="shared" ref="BR303" si="4750">J303/J312</f>
        <v>9.4545454545454544E-2</v>
      </c>
      <c r="BS303" s="130">
        <f t="shared" ref="BS303" si="4751">K303/K312</f>
        <v>4.9286640726329441E-2</v>
      </c>
      <c r="BT303" s="131">
        <f t="shared" ref="BT303" si="4752">L303/L312</f>
        <v>0.10090521831735889</v>
      </c>
      <c r="BU303" s="129">
        <f t="shared" ref="BU303" si="4753">M303/M312</f>
        <v>5.3444471684236335E-2</v>
      </c>
      <c r="BV303" s="133">
        <f t="shared" ref="BV303" si="4754">N303/N312</f>
        <v>8.82089552238806E-2</v>
      </c>
      <c r="BW303" s="134">
        <f t="shared" ref="BW303" si="4755">O303/O312</f>
        <v>7.28069136971706E-2</v>
      </c>
      <c r="BX303" s="129" t="e">
        <f t="shared" ref="BX303" si="4756">P303/P312</f>
        <v>#DIV/0!</v>
      </c>
      <c r="BY303" s="130" t="e">
        <f t="shared" ref="BY303" si="4757">Q303/Q312</f>
        <v>#DIV/0!</v>
      </c>
      <c r="BZ303" s="131">
        <f t="shared" ref="BZ303" si="4758">R303/R312</f>
        <v>0</v>
      </c>
      <c r="CA303" s="132" t="e">
        <f t="shared" ref="CA303" si="4759">S303/S312</f>
        <v>#DIV/0!</v>
      </c>
      <c r="CB303" s="129" t="e">
        <f t="shared" ref="CB303" si="4760">T303/T312</f>
        <v>#DIV/0!</v>
      </c>
      <c r="CC303" s="130" t="e">
        <f t="shared" ref="CC303" si="4761">U303/U312</f>
        <v>#DIV/0!</v>
      </c>
      <c r="CD303" s="131" t="e">
        <f t="shared" ref="CD303" si="4762">V303/V312</f>
        <v>#DIV/0!</v>
      </c>
      <c r="CE303" s="132" t="e">
        <f t="shared" ref="CE303" si="4763">W303/W312</f>
        <v>#DIV/0!</v>
      </c>
      <c r="CF303" s="129" t="e">
        <f t="shared" ref="CF303" si="4764">X303/X312</f>
        <v>#DIV/0!</v>
      </c>
      <c r="CG303" s="130" t="e">
        <f t="shared" ref="CG303" si="4765">Y303/Y312</f>
        <v>#DIV/0!</v>
      </c>
      <c r="CH303" s="131" t="e">
        <f t="shared" ref="CH303" si="4766">Z303/Z312</f>
        <v>#DIV/0!</v>
      </c>
      <c r="CI303" s="129" t="e">
        <f t="shared" ref="CI303" si="4767">AA303/AA312</f>
        <v>#DIV/0!</v>
      </c>
      <c r="CJ303" s="135">
        <f t="shared" ref="CJ303" si="4768">AB303/AB312</f>
        <v>7.8401301993677813E-2</v>
      </c>
      <c r="CK303" s="136">
        <f t="shared" ref="CK303" si="4769">AC303/AC312</f>
        <v>8.0864314021513492E-2</v>
      </c>
    </row>
    <row r="304" spans="1:89" x14ac:dyDescent="0.15">
      <c r="A304" s="146" t="s">
        <v>32</v>
      </c>
      <c r="B304" s="203">
        <v>551</v>
      </c>
      <c r="C304" s="197">
        <v>500</v>
      </c>
      <c r="D304" s="198">
        <v>79</v>
      </c>
      <c r="E304" s="199">
        <v>229</v>
      </c>
      <c r="F304" s="196">
        <v>191</v>
      </c>
      <c r="G304" s="200">
        <v>706</v>
      </c>
      <c r="H304" s="198">
        <v>535</v>
      </c>
      <c r="I304" s="199">
        <v>547</v>
      </c>
      <c r="J304" s="196">
        <v>136</v>
      </c>
      <c r="K304" s="197">
        <v>44</v>
      </c>
      <c r="L304" s="198">
        <v>444</v>
      </c>
      <c r="M304" s="196">
        <v>144</v>
      </c>
      <c r="N304" s="201">
        <v>528</v>
      </c>
      <c r="O304" s="204">
        <v>458</v>
      </c>
      <c r="P304" s="196">
        <v>0</v>
      </c>
      <c r="Q304" s="197">
        <v>0</v>
      </c>
      <c r="R304" s="198">
        <v>0</v>
      </c>
      <c r="S304" s="199">
        <v>0</v>
      </c>
      <c r="T304" s="196">
        <v>0</v>
      </c>
      <c r="U304" s="200">
        <v>0</v>
      </c>
      <c r="V304" s="198">
        <v>0</v>
      </c>
      <c r="W304" s="205">
        <v>0</v>
      </c>
      <c r="X304" s="196">
        <v>0</v>
      </c>
      <c r="Y304" s="200">
        <v>0</v>
      </c>
      <c r="Z304" s="198">
        <v>0</v>
      </c>
      <c r="AA304" s="196">
        <v>0</v>
      </c>
      <c r="AB304" s="172">
        <f t="shared" si="4359"/>
        <v>2464</v>
      </c>
      <c r="AC304" s="173">
        <f t="shared" si="4360"/>
        <v>2628</v>
      </c>
      <c r="BI304" s="146" t="s">
        <v>32</v>
      </c>
      <c r="BJ304" s="129">
        <f>B304/B312</f>
        <v>9.8463187991422438E-2</v>
      </c>
      <c r="BK304" s="130">
        <f t="shared" ref="BK304" si="4770">C304/C312</f>
        <v>8.1539465101108932E-2</v>
      </c>
      <c r="BL304" s="131">
        <f t="shared" ref="BL304" si="4771">D304/D312</f>
        <v>3.951975987993997E-2</v>
      </c>
      <c r="BM304" s="132">
        <f t="shared" ref="BM304" si="4772">E304/E312</f>
        <v>9.7075031793132677E-2</v>
      </c>
      <c r="BN304" s="129">
        <f t="shared" ref="BN304" si="4773">F304/F312</f>
        <v>3.7152304999027427E-2</v>
      </c>
      <c r="BO304" s="130">
        <f t="shared" ref="BO304" si="4774">G304/G312</f>
        <v>0.16537830873740922</v>
      </c>
      <c r="BP304" s="131">
        <f t="shared" ref="BP304" si="4775">H304/H312</f>
        <v>6.9861582658657606E-2</v>
      </c>
      <c r="BQ304" s="132">
        <f t="shared" ref="BQ304" si="4776">I304/I312</f>
        <v>9.5345999651385738E-2</v>
      </c>
      <c r="BR304" s="129">
        <f t="shared" ref="BR304" si="4777">J304/J312</f>
        <v>0.12363636363636364</v>
      </c>
      <c r="BS304" s="130">
        <f t="shared" ref="BS304" si="4778">K304/K312</f>
        <v>5.7068741893644616E-2</v>
      </c>
      <c r="BT304" s="131">
        <f t="shared" ref="BT304" si="4779">L304/L312</f>
        <v>0.1182108626198083</v>
      </c>
      <c r="BU304" s="129">
        <f t="shared" ref="BU304" si="4780">M304/M312</f>
        <v>3.5302770286835011E-2</v>
      </c>
      <c r="BV304" s="133">
        <f t="shared" ref="BV304" si="4781">N304/N312</f>
        <v>7.8805970149253737E-2</v>
      </c>
      <c r="BW304" s="134">
        <f t="shared" ref="BW304" si="4782">O304/O312</f>
        <v>5.4220433289925415E-2</v>
      </c>
      <c r="BX304" s="129" t="e">
        <f t="shared" ref="BX304" si="4783">P304/P312</f>
        <v>#DIV/0!</v>
      </c>
      <c r="BY304" s="130" t="e">
        <f t="shared" ref="BY304" si="4784">Q304/Q312</f>
        <v>#DIV/0!</v>
      </c>
      <c r="BZ304" s="131">
        <f t="shared" ref="BZ304" si="4785">R304/R312</f>
        <v>0</v>
      </c>
      <c r="CA304" s="132" t="e">
        <f t="shared" ref="CA304" si="4786">S304/S312</f>
        <v>#DIV/0!</v>
      </c>
      <c r="CB304" s="129" t="e">
        <f t="shared" ref="CB304" si="4787">T304/T312</f>
        <v>#DIV/0!</v>
      </c>
      <c r="CC304" s="130" t="e">
        <f t="shared" ref="CC304" si="4788">U304/U312</f>
        <v>#DIV/0!</v>
      </c>
      <c r="CD304" s="131" t="e">
        <f t="shared" ref="CD304" si="4789">V304/V312</f>
        <v>#DIV/0!</v>
      </c>
      <c r="CE304" s="132" t="e">
        <f t="shared" ref="CE304" si="4790">W304/W312</f>
        <v>#DIV/0!</v>
      </c>
      <c r="CF304" s="129" t="e">
        <f t="shared" ref="CF304" si="4791">X304/X312</f>
        <v>#DIV/0!</v>
      </c>
      <c r="CG304" s="130" t="e">
        <f t="shared" ref="CG304" si="4792">Y304/Y312</f>
        <v>#DIV/0!</v>
      </c>
      <c r="CH304" s="131" t="e">
        <f t="shared" ref="CH304" si="4793">Z304/Z312</f>
        <v>#DIV/0!</v>
      </c>
      <c r="CI304" s="129" t="e">
        <f t="shared" ref="CI304" si="4794">AA304/AA312</f>
        <v>#DIV/0!</v>
      </c>
      <c r="CJ304" s="135">
        <f t="shared" ref="CJ304" si="4795">AB304/AB312</f>
        <v>7.7118087070827207E-2</v>
      </c>
      <c r="CK304" s="136">
        <f t="shared" ref="CK304" si="4796">AC304/AC312</f>
        <v>8.2657105114172486E-2</v>
      </c>
    </row>
    <row r="305" spans="1:89" x14ac:dyDescent="0.15">
      <c r="A305" s="137" t="s">
        <v>33</v>
      </c>
      <c r="B305" s="206">
        <v>218</v>
      </c>
      <c r="C305" s="190">
        <v>398</v>
      </c>
      <c r="D305" s="191">
        <v>39</v>
      </c>
      <c r="E305" s="192">
        <v>146</v>
      </c>
      <c r="F305" s="189">
        <v>116</v>
      </c>
      <c r="G305" s="193">
        <v>383</v>
      </c>
      <c r="H305" s="191">
        <v>382</v>
      </c>
      <c r="I305" s="192">
        <v>304</v>
      </c>
      <c r="J305" s="189">
        <v>80</v>
      </c>
      <c r="K305" s="190">
        <v>23</v>
      </c>
      <c r="L305" s="191">
        <v>336</v>
      </c>
      <c r="M305" s="189">
        <v>90</v>
      </c>
      <c r="N305" s="194">
        <v>333</v>
      </c>
      <c r="O305" s="207">
        <v>331</v>
      </c>
      <c r="P305" s="189">
        <v>0</v>
      </c>
      <c r="Q305" s="190">
        <v>0</v>
      </c>
      <c r="R305" s="191">
        <v>0</v>
      </c>
      <c r="S305" s="192">
        <v>0</v>
      </c>
      <c r="T305" s="189">
        <v>0</v>
      </c>
      <c r="U305" s="193">
        <v>0</v>
      </c>
      <c r="V305" s="191">
        <v>0</v>
      </c>
      <c r="W305" s="208">
        <v>0</v>
      </c>
      <c r="X305" s="189">
        <v>0</v>
      </c>
      <c r="Y305" s="193">
        <v>0</v>
      </c>
      <c r="Z305" s="191">
        <v>0</v>
      </c>
      <c r="AA305" s="189">
        <v>0</v>
      </c>
      <c r="AB305" s="172">
        <f t="shared" si="4359"/>
        <v>1504</v>
      </c>
      <c r="AC305" s="173">
        <f t="shared" si="4360"/>
        <v>1675</v>
      </c>
      <c r="BI305" s="137" t="s">
        <v>33</v>
      </c>
      <c r="BJ305" s="129">
        <f>B305/B312</f>
        <v>3.8956397426733382E-2</v>
      </c>
      <c r="BK305" s="130">
        <f t="shared" ref="BK305" si="4797">C305/C312</f>
        <v>6.490541422048271E-2</v>
      </c>
      <c r="BL305" s="131">
        <f t="shared" ref="BL305" si="4798">D305/D312</f>
        <v>1.950975487743872E-2</v>
      </c>
      <c r="BM305" s="132">
        <f t="shared" ref="BM305" si="4799">E305/E312</f>
        <v>6.1890631623569309E-2</v>
      </c>
      <c r="BN305" s="129">
        <f t="shared" ref="BN305" si="4800">F305/F312</f>
        <v>2.2563703559618752E-2</v>
      </c>
      <c r="BO305" s="130">
        <f t="shared" ref="BO305" si="4801">G305/G312</f>
        <v>8.9716561255563362E-2</v>
      </c>
      <c r="BP305" s="131">
        <f t="shared" ref="BP305" si="4802">H305/H312</f>
        <v>4.9882475842256462E-2</v>
      </c>
      <c r="BQ305" s="132">
        <f t="shared" ref="BQ305" si="4803">I305/I312</f>
        <v>5.2989367265121143E-2</v>
      </c>
      <c r="BR305" s="129">
        <f t="shared" ref="BR305" si="4804">J305/J312</f>
        <v>7.2727272727272724E-2</v>
      </c>
      <c r="BS305" s="130">
        <f t="shared" ref="BS305" si="4805">K305/K312</f>
        <v>2.9831387808041506E-2</v>
      </c>
      <c r="BT305" s="131">
        <f t="shared" ref="BT305" si="4806">L305/L312</f>
        <v>8.9456869009584661E-2</v>
      </c>
      <c r="BU305" s="129">
        <f t="shared" ref="BU305" si="4807">M305/M312</f>
        <v>2.2064231429271882E-2</v>
      </c>
      <c r="BV305" s="133">
        <f t="shared" ref="BV305" si="4808">N305/N312</f>
        <v>4.970149253731343E-2</v>
      </c>
      <c r="BW305" s="134">
        <f t="shared" ref="BW305" si="4809">O305/O312</f>
        <v>3.9185509648395879E-2</v>
      </c>
      <c r="BX305" s="129" t="e">
        <f t="shared" ref="BX305" si="4810">P305/P312</f>
        <v>#DIV/0!</v>
      </c>
      <c r="BY305" s="130" t="e">
        <f t="shared" ref="BY305" si="4811">Q305/Q312</f>
        <v>#DIV/0!</v>
      </c>
      <c r="BZ305" s="131">
        <f t="shared" ref="BZ305" si="4812">R305/R312</f>
        <v>0</v>
      </c>
      <c r="CA305" s="132" t="e">
        <f t="shared" ref="CA305" si="4813">S305/S312</f>
        <v>#DIV/0!</v>
      </c>
      <c r="CB305" s="129" t="e">
        <f t="shared" ref="CB305" si="4814">T305/T312</f>
        <v>#DIV/0!</v>
      </c>
      <c r="CC305" s="130" t="e">
        <f t="shared" ref="CC305" si="4815">U305/U312</f>
        <v>#DIV/0!</v>
      </c>
      <c r="CD305" s="131" t="e">
        <f t="shared" ref="CD305" si="4816">V305/V312</f>
        <v>#DIV/0!</v>
      </c>
      <c r="CE305" s="132" t="e">
        <f t="shared" ref="CE305" si="4817">W305/W312</f>
        <v>#DIV/0!</v>
      </c>
      <c r="CF305" s="129" t="e">
        <f t="shared" ref="CF305" si="4818">X305/X312</f>
        <v>#DIV/0!</v>
      </c>
      <c r="CG305" s="130" t="e">
        <f t="shared" ref="CG305" si="4819">Y305/Y312</f>
        <v>#DIV/0!</v>
      </c>
      <c r="CH305" s="131" t="e">
        <f t="shared" ref="CH305" si="4820">Z305/Z312</f>
        <v>#DIV/0!</v>
      </c>
      <c r="CI305" s="129" t="e">
        <f t="shared" ref="CI305" si="4821">AA305/AA312</f>
        <v>#DIV/0!</v>
      </c>
      <c r="CJ305" s="135">
        <f t="shared" ref="CJ305" si="4822">AB305/AB312</f>
        <v>4.707207912115427E-2</v>
      </c>
      <c r="CK305" s="136">
        <f t="shared" ref="CK305" si="4823">AC305/AC312</f>
        <v>5.268289614392653E-2</v>
      </c>
    </row>
    <row r="306" spans="1:89" x14ac:dyDescent="0.15">
      <c r="A306" s="146" t="s">
        <v>34</v>
      </c>
      <c r="B306" s="203">
        <v>23</v>
      </c>
      <c r="C306" s="197">
        <v>231</v>
      </c>
      <c r="D306" s="198">
        <v>14</v>
      </c>
      <c r="E306" s="199">
        <v>105</v>
      </c>
      <c r="F306" s="196">
        <v>27</v>
      </c>
      <c r="G306" s="200">
        <v>230</v>
      </c>
      <c r="H306" s="198">
        <v>91</v>
      </c>
      <c r="I306" s="199">
        <v>182</v>
      </c>
      <c r="J306" s="196">
        <v>29</v>
      </c>
      <c r="K306" s="197">
        <v>29</v>
      </c>
      <c r="L306" s="198">
        <v>319</v>
      </c>
      <c r="M306" s="196">
        <v>40</v>
      </c>
      <c r="N306" s="201">
        <v>132</v>
      </c>
      <c r="O306" s="204">
        <v>133</v>
      </c>
      <c r="P306" s="196">
        <v>0</v>
      </c>
      <c r="Q306" s="197">
        <v>0</v>
      </c>
      <c r="R306" s="198">
        <v>0</v>
      </c>
      <c r="S306" s="199">
        <v>0</v>
      </c>
      <c r="T306" s="196">
        <v>0</v>
      </c>
      <c r="U306" s="200">
        <v>0</v>
      </c>
      <c r="V306" s="198">
        <v>0</v>
      </c>
      <c r="W306" s="205">
        <v>0</v>
      </c>
      <c r="X306" s="196">
        <v>0</v>
      </c>
      <c r="Y306" s="200">
        <v>0</v>
      </c>
      <c r="Z306" s="198">
        <v>0</v>
      </c>
      <c r="AA306" s="196">
        <v>0</v>
      </c>
      <c r="AB306" s="172">
        <f t="shared" si="4359"/>
        <v>635</v>
      </c>
      <c r="AC306" s="173">
        <f t="shared" si="4360"/>
        <v>950</v>
      </c>
      <c r="BI306" s="146" t="s">
        <v>34</v>
      </c>
      <c r="BJ306" s="129">
        <f>B306/B312</f>
        <v>4.1100786275911367E-3</v>
      </c>
      <c r="BK306" s="130">
        <f t="shared" ref="BK306" si="4824">C306/C312</f>
        <v>3.7671232876712327E-2</v>
      </c>
      <c r="BL306" s="131">
        <f t="shared" ref="BL306" si="4825">D306/D312</f>
        <v>7.0035017508754379E-3</v>
      </c>
      <c r="BM306" s="132">
        <f t="shared" ref="BM306" si="4826">E306/E312</f>
        <v>4.4510385756676561E-2</v>
      </c>
      <c r="BN306" s="129">
        <f t="shared" ref="BN306" si="4827">F306/F312</f>
        <v>5.2518965181871232E-3</v>
      </c>
      <c r="BO306" s="130">
        <f t="shared" ref="BO306" si="4828">G306/G312</f>
        <v>5.3876786132583745E-2</v>
      </c>
      <c r="BP306" s="131">
        <f t="shared" ref="BP306" si="4829">H306/H312</f>
        <v>1.1882998171846435E-2</v>
      </c>
      <c r="BQ306" s="132">
        <f t="shared" ref="BQ306" si="4830">I306/I312</f>
        <v>3.1723897507408054E-2</v>
      </c>
      <c r="BR306" s="129">
        <f t="shared" ref="BR306" si="4831">J306/J312</f>
        <v>2.6363636363636363E-2</v>
      </c>
      <c r="BS306" s="130">
        <f t="shared" ref="BS306" si="4832">K306/K312</f>
        <v>3.7613488975356678E-2</v>
      </c>
      <c r="BT306" s="131">
        <f t="shared" ref="BT306" si="4833">L306/L312</f>
        <v>8.4930777422790205E-2</v>
      </c>
      <c r="BU306" s="129">
        <f t="shared" ref="BU306" si="4834">M306/M312</f>
        <v>9.8063250796763916E-3</v>
      </c>
      <c r="BV306" s="133">
        <f t="shared" ref="BV306" si="4835">N306/N312</f>
        <v>1.9701492537313434E-2</v>
      </c>
      <c r="BW306" s="134">
        <f t="shared" ref="BW306" si="4836">O306/O312</f>
        <v>1.5745234994672664E-2</v>
      </c>
      <c r="BX306" s="129" t="e">
        <f t="shared" ref="BX306" si="4837">P306/P312</f>
        <v>#DIV/0!</v>
      </c>
      <c r="BY306" s="130" t="e">
        <f t="shared" ref="BY306" si="4838">Q306/Q312</f>
        <v>#DIV/0!</v>
      </c>
      <c r="BZ306" s="131">
        <f t="shared" ref="BZ306" si="4839">R306/R312</f>
        <v>0</v>
      </c>
      <c r="CA306" s="132" t="e">
        <f t="shared" ref="CA306" si="4840">S306/S312</f>
        <v>#DIV/0!</v>
      </c>
      <c r="CB306" s="129" t="e">
        <f t="shared" ref="CB306" si="4841">T306/T312</f>
        <v>#DIV/0!</v>
      </c>
      <c r="CC306" s="130" t="e">
        <f t="shared" ref="CC306" si="4842">U306/U312</f>
        <v>#DIV/0!</v>
      </c>
      <c r="CD306" s="131" t="e">
        <f t="shared" ref="CD306" si="4843">V306/V312</f>
        <v>#DIV/0!</v>
      </c>
      <c r="CE306" s="132" t="e">
        <f t="shared" ref="CE306" si="4844">W306/W312</f>
        <v>#DIV/0!</v>
      </c>
      <c r="CF306" s="129" t="e">
        <f t="shared" ref="CF306" si="4845">X306/X312</f>
        <v>#DIV/0!</v>
      </c>
      <c r="CG306" s="130" t="e">
        <f t="shared" ref="CG306" si="4846">Y306/Y312</f>
        <v>#DIV/0!</v>
      </c>
      <c r="CH306" s="131" t="e">
        <f t="shared" ref="CH306" si="4847">Z306/Z312</f>
        <v>#DIV/0!</v>
      </c>
      <c r="CI306" s="129" t="e">
        <f t="shared" ref="CI306" si="4848">AA306/AA312</f>
        <v>#DIV/0!</v>
      </c>
      <c r="CJ306" s="135">
        <f t="shared" ref="CJ306" si="4849">AB306/AB312</f>
        <v>1.9874182341710744E-2</v>
      </c>
      <c r="CK306" s="136">
        <f t="shared" ref="CK306" si="4850">AC306/AC312</f>
        <v>2.9879851544316539E-2</v>
      </c>
    </row>
    <row r="307" spans="1:89" x14ac:dyDescent="0.15">
      <c r="A307" s="137" t="s">
        <v>35</v>
      </c>
      <c r="B307" s="206">
        <v>0</v>
      </c>
      <c r="C307" s="190">
        <v>62</v>
      </c>
      <c r="D307" s="191">
        <v>0</v>
      </c>
      <c r="E307" s="192">
        <v>9</v>
      </c>
      <c r="F307" s="189">
        <v>0</v>
      </c>
      <c r="G307" s="193">
        <v>23</v>
      </c>
      <c r="H307" s="191">
        <v>0</v>
      </c>
      <c r="I307" s="192">
        <v>0</v>
      </c>
      <c r="J307" s="189">
        <v>0</v>
      </c>
      <c r="K307" s="190">
        <v>0</v>
      </c>
      <c r="L307" s="191">
        <v>0</v>
      </c>
      <c r="M307" s="189">
        <v>0</v>
      </c>
      <c r="N307" s="194">
        <v>0</v>
      </c>
      <c r="O307" s="207">
        <v>0</v>
      </c>
      <c r="P307" s="189">
        <v>0</v>
      </c>
      <c r="Q307" s="190">
        <v>0</v>
      </c>
      <c r="R307" s="191">
        <v>0</v>
      </c>
      <c r="S307" s="192">
        <v>0</v>
      </c>
      <c r="T307" s="189">
        <v>0</v>
      </c>
      <c r="U307" s="193">
        <v>0</v>
      </c>
      <c r="V307" s="191">
        <v>0</v>
      </c>
      <c r="W307" s="208">
        <v>0</v>
      </c>
      <c r="X307" s="189">
        <v>0</v>
      </c>
      <c r="Y307" s="193">
        <v>0</v>
      </c>
      <c r="Z307" s="191">
        <v>0</v>
      </c>
      <c r="AA307" s="189">
        <v>0</v>
      </c>
      <c r="AB307" s="172">
        <f t="shared" si="4359"/>
        <v>0</v>
      </c>
      <c r="AC307" s="173">
        <f t="shared" si="4360"/>
        <v>94</v>
      </c>
      <c r="BI307" s="137" t="s">
        <v>35</v>
      </c>
      <c r="BJ307" s="129">
        <f>B307/B312</f>
        <v>0</v>
      </c>
      <c r="BK307" s="130">
        <f t="shared" ref="BK307" si="4851">C307/C312</f>
        <v>1.0110893672537508E-2</v>
      </c>
      <c r="BL307" s="131">
        <f t="shared" ref="BL307" si="4852">D307/D312</f>
        <v>0</v>
      </c>
      <c r="BM307" s="132">
        <f t="shared" ref="BM307" si="4853">E307/E312</f>
        <v>3.8151759220008477E-3</v>
      </c>
      <c r="BN307" s="129">
        <f t="shared" ref="BN307" si="4854">F307/F312</f>
        <v>0</v>
      </c>
      <c r="BO307" s="130">
        <f t="shared" ref="BO307" si="4855">G307/G312</f>
        <v>5.3876786132583745E-3</v>
      </c>
      <c r="BP307" s="131">
        <f t="shared" ref="BP307" si="4856">H307/H312</f>
        <v>0</v>
      </c>
      <c r="BQ307" s="132">
        <f t="shared" ref="BQ307" si="4857">I307/I312</f>
        <v>0</v>
      </c>
      <c r="BR307" s="129">
        <f t="shared" ref="BR307" si="4858">J307/J312</f>
        <v>0</v>
      </c>
      <c r="BS307" s="130">
        <f t="shared" ref="BS307" si="4859">K307/K312</f>
        <v>0</v>
      </c>
      <c r="BT307" s="131">
        <f t="shared" ref="BT307" si="4860">L307/L312</f>
        <v>0</v>
      </c>
      <c r="BU307" s="129">
        <f t="shared" ref="BU307" si="4861">M307/M312</f>
        <v>0</v>
      </c>
      <c r="BV307" s="133">
        <f t="shared" ref="BV307" si="4862">N307/N312</f>
        <v>0</v>
      </c>
      <c r="BW307" s="134">
        <f t="shared" ref="BW307" si="4863">O307/O312</f>
        <v>0</v>
      </c>
      <c r="BX307" s="129" t="e">
        <f t="shared" ref="BX307" si="4864">P307/P312</f>
        <v>#DIV/0!</v>
      </c>
      <c r="BY307" s="130" t="e">
        <f t="shared" ref="BY307" si="4865">Q307/Q312</f>
        <v>#DIV/0!</v>
      </c>
      <c r="BZ307" s="131">
        <f t="shared" ref="BZ307" si="4866">R307/R312</f>
        <v>0</v>
      </c>
      <c r="CA307" s="132" t="e">
        <f t="shared" ref="CA307" si="4867">S307/S312</f>
        <v>#DIV/0!</v>
      </c>
      <c r="CB307" s="129" t="e">
        <f t="shared" ref="CB307" si="4868">T307/T312</f>
        <v>#DIV/0!</v>
      </c>
      <c r="CC307" s="130" t="e">
        <f t="shared" ref="CC307" si="4869">U307/U312</f>
        <v>#DIV/0!</v>
      </c>
      <c r="CD307" s="131" t="e">
        <f t="shared" ref="CD307" si="4870">V307/V312</f>
        <v>#DIV/0!</v>
      </c>
      <c r="CE307" s="132" t="e">
        <f t="shared" ref="CE307" si="4871">W307/W312</f>
        <v>#DIV/0!</v>
      </c>
      <c r="CF307" s="129" t="e">
        <f t="shared" ref="CF307" si="4872">X307/X312</f>
        <v>#DIV/0!</v>
      </c>
      <c r="CG307" s="130" t="e">
        <f t="shared" ref="CG307" si="4873">Y307/Y312</f>
        <v>#DIV/0!</v>
      </c>
      <c r="CH307" s="131" t="e">
        <f t="shared" ref="CH307" si="4874">Z307/Z312</f>
        <v>#DIV/0!</v>
      </c>
      <c r="CI307" s="129" t="e">
        <f t="shared" ref="CI307" si="4875">AA307/AA312</f>
        <v>#DIV/0!</v>
      </c>
      <c r="CJ307" s="135">
        <f t="shared" ref="CJ307" si="4876">AB307/AB312</f>
        <v>0</v>
      </c>
      <c r="CK307" s="136">
        <f t="shared" ref="CK307" si="4877">AC307/AC312</f>
        <v>2.9565326791218469E-3</v>
      </c>
    </row>
    <row r="308" spans="1:89" x14ac:dyDescent="0.15">
      <c r="A308" s="146" t="s">
        <v>36</v>
      </c>
      <c r="B308" s="203"/>
      <c r="C308" s="197"/>
      <c r="D308" s="198"/>
      <c r="E308" s="199"/>
      <c r="F308" s="196"/>
      <c r="G308" s="200"/>
      <c r="H308" s="198"/>
      <c r="I308" s="199"/>
      <c r="J308" s="196"/>
      <c r="K308" s="200"/>
      <c r="L308" s="198"/>
      <c r="M308" s="196"/>
      <c r="N308" s="201"/>
      <c r="O308" s="204"/>
      <c r="P308" s="196"/>
      <c r="Q308" s="200"/>
      <c r="R308" s="198"/>
      <c r="S308" s="199"/>
      <c r="T308" s="196"/>
      <c r="U308" s="200"/>
      <c r="V308" s="198"/>
      <c r="W308" s="199"/>
      <c r="X308" s="196"/>
      <c r="Y308" s="200"/>
      <c r="Z308" s="198"/>
      <c r="AA308" s="196"/>
      <c r="AB308" s="172">
        <f t="shared" si="4359"/>
        <v>0</v>
      </c>
      <c r="AC308" s="173">
        <f t="shared" si="4360"/>
        <v>0</v>
      </c>
      <c r="BI308" s="146" t="s">
        <v>36</v>
      </c>
      <c r="BJ308" s="129">
        <f>B308/B312</f>
        <v>0</v>
      </c>
      <c r="BK308" s="130">
        <f t="shared" ref="BK308" si="4878">C308/C312</f>
        <v>0</v>
      </c>
      <c r="BL308" s="131">
        <f t="shared" ref="BL308" si="4879">D308/D312</f>
        <v>0</v>
      </c>
      <c r="BM308" s="132">
        <f t="shared" ref="BM308" si="4880">E308/E312</f>
        <v>0</v>
      </c>
      <c r="BN308" s="129">
        <f t="shared" ref="BN308" si="4881">F308/F312</f>
        <v>0</v>
      </c>
      <c r="BO308" s="130">
        <f t="shared" ref="BO308" si="4882">G308/G312</f>
        <v>0</v>
      </c>
      <c r="BP308" s="131">
        <f t="shared" ref="BP308" si="4883">H308/H312</f>
        <v>0</v>
      </c>
      <c r="BQ308" s="132">
        <f t="shared" ref="BQ308" si="4884">I308/I312</f>
        <v>0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 t="e">
        <f t="shared" ref="BX308" si="4891">P308/P312</f>
        <v>#DIV/0!</v>
      </c>
      <c r="BY308" s="130" t="e">
        <f t="shared" ref="BY308" si="4892">Q308/Q312</f>
        <v>#DIV/0!</v>
      </c>
      <c r="BZ308" s="131">
        <f t="shared" ref="BZ308" si="4893">R308/R312</f>
        <v>0</v>
      </c>
      <c r="CA308" s="132" t="e">
        <f t="shared" ref="CA308" si="4894">S308/S312</f>
        <v>#DIV/0!</v>
      </c>
      <c r="CB308" s="129" t="e">
        <f t="shared" ref="CB308" si="4895">T308/T312</f>
        <v>#DIV/0!</v>
      </c>
      <c r="CC308" s="130" t="e">
        <f t="shared" ref="CC308" si="4896">U308/U312</f>
        <v>#DIV/0!</v>
      </c>
      <c r="CD308" s="131" t="e">
        <f t="shared" ref="CD308" si="4897">V308/V312</f>
        <v>#DIV/0!</v>
      </c>
      <c r="CE308" s="132" t="e">
        <f t="shared" ref="CE308" si="4898">W308/W312</f>
        <v>#DIV/0!</v>
      </c>
      <c r="CF308" s="129" t="e">
        <f t="shared" ref="CF308" si="4899">X308/X312</f>
        <v>#DIV/0!</v>
      </c>
      <c r="CG308" s="130" t="e">
        <f t="shared" ref="CG308" si="4900">Y308/Y312</f>
        <v>#DIV/0!</v>
      </c>
      <c r="CH308" s="131" t="e">
        <f t="shared" ref="CH308" si="4901">Z308/Z312</f>
        <v>#DIV/0!</v>
      </c>
      <c r="CI308" s="129" t="e">
        <f t="shared" ref="CI308" si="4902">AA308/AA312</f>
        <v>#DIV/0!</v>
      </c>
      <c r="CJ308" s="135">
        <f t="shared" ref="CJ308" si="4903">AB308/AB312</f>
        <v>0</v>
      </c>
      <c r="CK308" s="136">
        <f t="shared" ref="CK308" si="4904">AC308/AC312</f>
        <v>0</v>
      </c>
    </row>
    <row r="309" spans="1:89" x14ac:dyDescent="0.15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 t="e">
        <f t="shared" ref="BX309" si="4918">P309/P312</f>
        <v>#DIV/0!</v>
      </c>
      <c r="BY309" s="130" t="e">
        <f t="shared" ref="BY309" si="4919">Q309/Q312</f>
        <v>#DIV/0!</v>
      </c>
      <c r="BZ309" s="131">
        <f t="shared" ref="BZ309" si="4920">R309/R312</f>
        <v>0</v>
      </c>
      <c r="CA309" s="132" t="e">
        <f t="shared" ref="CA309" si="4921">S309/S312</f>
        <v>#DIV/0!</v>
      </c>
      <c r="CB309" s="129" t="e">
        <f t="shared" ref="CB309" si="4922">T309/T312</f>
        <v>#DIV/0!</v>
      </c>
      <c r="CC309" s="130" t="e">
        <f t="shared" ref="CC309" si="4923">U309/U312</f>
        <v>#DIV/0!</v>
      </c>
      <c r="CD309" s="131" t="e">
        <f t="shared" ref="CD309" si="4924">V309/V312</f>
        <v>#DIV/0!</v>
      </c>
      <c r="CE309" s="132" t="e">
        <f t="shared" ref="CE309" si="4925">W309/W312</f>
        <v>#DIV/0!</v>
      </c>
      <c r="CF309" s="129" t="e">
        <f t="shared" ref="CF309" si="4926">X309/X312</f>
        <v>#DIV/0!</v>
      </c>
      <c r="CG309" s="130" t="e">
        <f t="shared" ref="CG309" si="4927">Y309/Y312</f>
        <v>#DIV/0!</v>
      </c>
      <c r="CH309" s="131" t="e">
        <f t="shared" ref="CH309" si="4928">Z309/Z312</f>
        <v>#DIV/0!</v>
      </c>
      <c r="CI309" s="129" t="e">
        <f t="shared" ref="CI309" si="4929">AA309/AA312</f>
        <v>#DIV/0!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15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 t="e">
        <f t="shared" ref="BX310" si="4945">P310/P312</f>
        <v>#DIV/0!</v>
      </c>
      <c r="BY310" s="130" t="e">
        <f t="shared" ref="BY310" si="4946">Q310/Q312</f>
        <v>#DIV/0!</v>
      </c>
      <c r="BZ310" s="131">
        <f t="shared" ref="BZ310" si="4947">R310/R312</f>
        <v>0</v>
      </c>
      <c r="CA310" s="132" t="e">
        <f t="shared" ref="CA310" si="4948">S310/S312</f>
        <v>#DIV/0!</v>
      </c>
      <c r="CB310" s="129" t="e">
        <f t="shared" ref="CB310" si="4949">T310/T312</f>
        <v>#DIV/0!</v>
      </c>
      <c r="CC310" s="130" t="e">
        <f t="shared" ref="CC310" si="4950">U310/U312</f>
        <v>#DIV/0!</v>
      </c>
      <c r="CD310" s="131" t="e">
        <f t="shared" ref="CD310" si="4951">V310/V312</f>
        <v>#DIV/0!</v>
      </c>
      <c r="CE310" s="132" t="e">
        <f t="shared" ref="CE310" si="4952">W310/W312</f>
        <v>#DIV/0!</v>
      </c>
      <c r="CF310" s="129" t="e">
        <f t="shared" ref="CF310" si="4953">X310/X312</f>
        <v>#DIV/0!</v>
      </c>
      <c r="CG310" s="130" t="e">
        <f t="shared" ref="CG310" si="4954">Y310/Y312</f>
        <v>#DIV/0!</v>
      </c>
      <c r="CH310" s="131" t="e">
        <f t="shared" ref="CH310" si="4955">Z310/Z312</f>
        <v>#DIV/0!</v>
      </c>
      <c r="CI310" s="129" t="e">
        <f t="shared" ref="CI310" si="4956">AA310/AA312</f>
        <v>#DIV/0!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4" thickBot="1" x14ac:dyDescent="0.2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 t="e">
        <f t="shared" ref="BX311" si="4972">P311/P312</f>
        <v>#DIV/0!</v>
      </c>
      <c r="BY311" s="130" t="e">
        <f t="shared" ref="BY311" si="4973">Q311/Q312</f>
        <v>#DIV/0!</v>
      </c>
      <c r="BZ311" s="131">
        <f t="shared" ref="BZ311" si="4974">R311/R312</f>
        <v>0</v>
      </c>
      <c r="CA311" s="132" t="e">
        <f t="shared" ref="CA311" si="4975">S311/S312</f>
        <v>#DIV/0!</v>
      </c>
      <c r="CB311" s="129" t="e">
        <f t="shared" ref="CB311" si="4976">T311/T312</f>
        <v>#DIV/0!</v>
      </c>
      <c r="CC311" s="130" t="e">
        <f t="shared" ref="CC311" si="4977">U311/U312</f>
        <v>#DIV/0!</v>
      </c>
      <c r="CD311" s="131" t="e">
        <f t="shared" ref="CD311" si="4978">V311/V312</f>
        <v>#DIV/0!</v>
      </c>
      <c r="CE311" s="132" t="e">
        <f t="shared" ref="CE311" si="4979">W311/W312</f>
        <v>#DIV/0!</v>
      </c>
      <c r="CF311" s="129" t="e">
        <f t="shared" ref="CF311" si="4980">X311/X312</f>
        <v>#DIV/0!</v>
      </c>
      <c r="CG311" s="130" t="e">
        <f t="shared" ref="CG311" si="4981">Y311/Y312</f>
        <v>#DIV/0!</v>
      </c>
      <c r="CH311" s="131" t="e">
        <f t="shared" ref="CH311" si="4982">Z311/Z312</f>
        <v>#DIV/0!</v>
      </c>
      <c r="CI311" s="129" t="e">
        <f t="shared" ref="CI311" si="4983">AA311/AA312</f>
        <v>#DIV/0!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5" thickTop="1" thickBot="1" x14ac:dyDescent="0.2">
      <c r="A312" s="269" t="s">
        <v>13</v>
      </c>
      <c r="B312" s="20">
        <f t="shared" ref="B312:AA312" si="4986">SUM(B289:B311)</f>
        <v>5596</v>
      </c>
      <c r="C312" s="20">
        <f t="shared" si="4986"/>
        <v>6132</v>
      </c>
      <c r="D312" s="20">
        <f t="shared" si="4986"/>
        <v>1999</v>
      </c>
      <c r="E312" s="20">
        <f t="shared" si="4986"/>
        <v>2359</v>
      </c>
      <c r="F312" s="20">
        <f t="shared" si="4986"/>
        <v>5141</v>
      </c>
      <c r="G312" s="20">
        <f t="shared" si="4986"/>
        <v>4269</v>
      </c>
      <c r="H312" s="20">
        <f t="shared" si="4986"/>
        <v>7658</v>
      </c>
      <c r="I312" s="20">
        <f t="shared" si="4986"/>
        <v>5737</v>
      </c>
      <c r="J312" s="20">
        <f t="shared" si="4986"/>
        <v>1100</v>
      </c>
      <c r="K312" s="20">
        <f t="shared" si="4986"/>
        <v>771</v>
      </c>
      <c r="L312" s="20">
        <f t="shared" si="4986"/>
        <v>3756</v>
      </c>
      <c r="M312" s="20">
        <f t="shared" si="4986"/>
        <v>4079</v>
      </c>
      <c r="N312" s="20">
        <f t="shared" si="4986"/>
        <v>6700</v>
      </c>
      <c r="O312" s="20">
        <f t="shared" si="4986"/>
        <v>8447</v>
      </c>
      <c r="P312" s="20">
        <f t="shared" si="4986"/>
        <v>0</v>
      </c>
      <c r="Q312" s="20">
        <f t="shared" si="4986"/>
        <v>0</v>
      </c>
      <c r="R312" s="20">
        <f t="shared" si="4986"/>
        <v>1</v>
      </c>
      <c r="S312" s="20">
        <f t="shared" si="4986"/>
        <v>0</v>
      </c>
      <c r="T312" s="20">
        <f t="shared" si="4986"/>
        <v>0</v>
      </c>
      <c r="U312" s="20">
        <f t="shared" si="4986"/>
        <v>0</v>
      </c>
      <c r="V312" s="20">
        <f t="shared" si="4986"/>
        <v>0</v>
      </c>
      <c r="W312" s="20">
        <f t="shared" si="4986"/>
        <v>0</v>
      </c>
      <c r="X312" s="20">
        <f t="shared" si="4986"/>
        <v>0</v>
      </c>
      <c r="Y312" s="20">
        <f t="shared" si="4986"/>
        <v>0</v>
      </c>
      <c r="Z312" s="20">
        <f t="shared" si="4986"/>
        <v>0</v>
      </c>
      <c r="AA312" s="20">
        <f t="shared" si="4986"/>
        <v>0</v>
      </c>
      <c r="AB312" s="174">
        <f t="shared" ref="AB312:AC312" si="4987">SUM(AB288:AB311)</f>
        <v>31951</v>
      </c>
      <c r="AC312" s="175">
        <f t="shared" si="4987"/>
        <v>31794</v>
      </c>
      <c r="BI312" s="269" t="s">
        <v>13</v>
      </c>
      <c r="BJ312" s="155">
        <f>SUM(BJ288:BJ311)</f>
        <v>1</v>
      </c>
      <c r="BK312" s="156">
        <f t="shared" ref="BK312:CK312" si="4988">SUM(BK288:BK311)</f>
        <v>1</v>
      </c>
      <c r="BL312" s="155">
        <f t="shared" si="4988"/>
        <v>0.99999999999999978</v>
      </c>
      <c r="BM312" s="156">
        <f t="shared" si="4988"/>
        <v>1</v>
      </c>
      <c r="BN312" s="155">
        <f t="shared" si="4988"/>
        <v>1</v>
      </c>
      <c r="BO312" s="156">
        <f t="shared" si="4988"/>
        <v>1</v>
      </c>
      <c r="BP312" s="155">
        <f t="shared" si="4988"/>
        <v>1</v>
      </c>
      <c r="BQ312" s="156">
        <f t="shared" si="4988"/>
        <v>0.99999999999999989</v>
      </c>
      <c r="BR312" s="155">
        <f t="shared" si="4988"/>
        <v>1</v>
      </c>
      <c r="BS312" s="156">
        <f t="shared" si="4988"/>
        <v>1</v>
      </c>
      <c r="BT312" s="155">
        <f t="shared" si="4988"/>
        <v>1</v>
      </c>
      <c r="BU312" s="156">
        <f t="shared" si="4988"/>
        <v>1.0000000000000002</v>
      </c>
      <c r="BV312" s="155">
        <f t="shared" si="4988"/>
        <v>1</v>
      </c>
      <c r="BW312" s="156">
        <f t="shared" si="4988"/>
        <v>1</v>
      </c>
      <c r="BX312" s="155" t="e">
        <f t="shared" si="4988"/>
        <v>#DIV/0!</v>
      </c>
      <c r="BY312" s="156" t="e">
        <f t="shared" si="4988"/>
        <v>#DIV/0!</v>
      </c>
      <c r="BZ312" s="155">
        <f t="shared" si="4988"/>
        <v>1</v>
      </c>
      <c r="CA312" s="156" t="e">
        <f t="shared" si="4988"/>
        <v>#DIV/0!</v>
      </c>
      <c r="CB312" s="155" t="e">
        <f t="shared" si="4988"/>
        <v>#DIV/0!</v>
      </c>
      <c r="CC312" s="156" t="e">
        <f t="shared" si="4988"/>
        <v>#DIV/0!</v>
      </c>
      <c r="CD312" s="155" t="e">
        <f t="shared" si="4988"/>
        <v>#DIV/0!</v>
      </c>
      <c r="CE312" s="156" t="e">
        <f t="shared" si="4988"/>
        <v>#DIV/0!</v>
      </c>
      <c r="CF312" s="155" t="e">
        <f t="shared" si="4988"/>
        <v>#DIV/0!</v>
      </c>
      <c r="CG312" s="156" t="e">
        <f t="shared" si="4988"/>
        <v>#DIV/0!</v>
      </c>
      <c r="CH312" s="155" t="e">
        <f t="shared" si="4988"/>
        <v>#DIV/0!</v>
      </c>
      <c r="CI312" s="156" t="e">
        <f t="shared" si="4988"/>
        <v>#DIV/0!</v>
      </c>
      <c r="CJ312" s="155">
        <f t="shared" si="4988"/>
        <v>1</v>
      </c>
      <c r="CK312" s="156">
        <f t="shared" si="4988"/>
        <v>1</v>
      </c>
    </row>
    <row r="313" spans="1:89" ht="14" thickTop="1" x14ac:dyDescent="0.15">
      <c r="A313" s="187"/>
    </row>
    <row r="315" spans="1:89" x14ac:dyDescent="0.15">
      <c r="A315" s="301">
        <f>+A284+1</f>
        <v>44115</v>
      </c>
      <c r="B315" s="301"/>
      <c r="C315" s="301"/>
      <c r="D315" s="301"/>
      <c r="BI315" s="300">
        <f>+BI284+1</f>
        <v>44115</v>
      </c>
      <c r="BJ315" s="300"/>
      <c r="BK315" s="300"/>
      <c r="BL315" s="300"/>
    </row>
    <row r="316" spans="1:89" ht="14" thickBot="1" x14ac:dyDescent="0.2">
      <c r="AE316" s="272" t="s">
        <v>84</v>
      </c>
    </row>
    <row r="317" spans="1:89" ht="15" thickTop="1" thickBot="1" x14ac:dyDescent="0.2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 x14ac:dyDescent="0.2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 x14ac:dyDescent="0.15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218</v>
      </c>
      <c r="AG319" s="186">
        <f t="shared" ref="AG319:AV320" si="4989">SUMIF($A$9:$A$32,$AE319,C$319:C$342)</f>
        <v>177</v>
      </c>
      <c r="AH319" s="127">
        <f t="shared" si="4989"/>
        <v>75</v>
      </c>
      <c r="AI319" s="180">
        <f t="shared" si="4989"/>
        <v>75</v>
      </c>
      <c r="AJ319" s="126">
        <f t="shared" si="4989"/>
        <v>323</v>
      </c>
      <c r="AK319" s="128">
        <f t="shared" si="4989"/>
        <v>122</v>
      </c>
      <c r="AL319" s="127">
        <f t="shared" si="4989"/>
        <v>358</v>
      </c>
      <c r="AM319" s="180">
        <f t="shared" si="4989"/>
        <v>199</v>
      </c>
      <c r="AN319" s="126">
        <f t="shared" si="4989"/>
        <v>25</v>
      </c>
      <c r="AO319" s="128">
        <f t="shared" si="4989"/>
        <v>39</v>
      </c>
      <c r="AP319" s="127">
        <f t="shared" si="4989"/>
        <v>94</v>
      </c>
      <c r="AQ319" s="126">
        <f t="shared" si="4989"/>
        <v>242</v>
      </c>
      <c r="AR319" s="179">
        <f t="shared" si="4989"/>
        <v>241</v>
      </c>
      <c r="AS319" s="181">
        <f t="shared" si="4989"/>
        <v>435</v>
      </c>
      <c r="AT319" s="126">
        <f t="shared" si="4989"/>
        <v>0</v>
      </c>
      <c r="AU319" s="128">
        <f t="shared" si="4989"/>
        <v>0</v>
      </c>
      <c r="AV319" s="127">
        <f t="shared" si="4989"/>
        <v>0</v>
      </c>
      <c r="AW319" s="180">
        <f t="shared" ref="AW319:BE320" si="4990">SUMIF($A$9:$A$32,$AE319,S$319:S$342)</f>
        <v>0</v>
      </c>
      <c r="AX319" s="126">
        <f t="shared" si="4990"/>
        <v>0</v>
      </c>
      <c r="AY319" s="128">
        <f t="shared" si="4990"/>
        <v>0</v>
      </c>
      <c r="AZ319" s="127">
        <f t="shared" si="4990"/>
        <v>0</v>
      </c>
      <c r="BA319" s="180">
        <f t="shared" si="4990"/>
        <v>0</v>
      </c>
      <c r="BB319" s="126">
        <f t="shared" si="4990"/>
        <v>0</v>
      </c>
      <c r="BC319" s="128">
        <f t="shared" si="4990"/>
        <v>0</v>
      </c>
      <c r="BD319" s="184">
        <f t="shared" si="4990"/>
        <v>0</v>
      </c>
      <c r="BE319" s="185">
        <f t="shared" si="4990"/>
        <v>0</v>
      </c>
      <c r="BF319" s="170">
        <f>AF319+AH319+AJ319+AL319+AN319+AP319+AR319+AT319+AV319+AX319+AZ319+BB319+BD319</f>
        <v>1334</v>
      </c>
      <c r="BG319" s="171">
        <f>AG319+AI319+AK319+AM319+AO319+AQ319+AS319+AU319+AW319+AY319+BA319+BC319+BE319</f>
        <v>1289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 t="e">
        <f t="shared" ref="BX319" si="5004">P319/P343</f>
        <v>#DIV/0!</v>
      </c>
      <c r="BY319" s="130" t="e">
        <f t="shared" ref="BY319" si="5005">Q319/Q343</f>
        <v>#DIV/0!</v>
      </c>
      <c r="BZ319" s="131">
        <f t="shared" ref="BZ319" si="5006">R319/R343</f>
        <v>0</v>
      </c>
      <c r="CA319" s="132" t="e">
        <f t="shared" ref="CA319" si="5007">S319/S343</f>
        <v>#DIV/0!</v>
      </c>
      <c r="CB319" s="129" t="e">
        <f t="shared" ref="CB319" si="5008">T319/T343</f>
        <v>#DIV/0!</v>
      </c>
      <c r="CC319" s="130" t="e">
        <f t="shared" ref="CC319" si="5009">U319/U343</f>
        <v>#DIV/0!</v>
      </c>
      <c r="CD319" s="131" t="e">
        <f t="shared" ref="CD319" si="5010">V319/V343</f>
        <v>#DIV/0!</v>
      </c>
      <c r="CE319" s="132" t="e">
        <f t="shared" ref="CE319" si="5011">W319/W343</f>
        <v>#DIV/0!</v>
      </c>
      <c r="CF319" s="129" t="e">
        <f t="shared" ref="CF319" si="5012">X319/X343</f>
        <v>#DIV/0!</v>
      </c>
      <c r="CG319" s="130" t="e">
        <f t="shared" ref="CG319" si="5013">Y319/Y343</f>
        <v>#DIV/0!</v>
      </c>
      <c r="CH319" s="131" t="e">
        <f t="shared" ref="CH319" si="5014">Z319/Z343</f>
        <v>#DIV/0!</v>
      </c>
      <c r="CI319" s="129" t="e">
        <f t="shared" ref="CI319" si="5015">AA319/AA343</f>
        <v>#DIV/0!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15">
      <c r="A320" s="137" t="s">
        <v>17</v>
      </c>
      <c r="B320" s="189">
        <v>29</v>
      </c>
      <c r="C320" s="190">
        <v>0</v>
      </c>
      <c r="D320" s="191">
        <v>22</v>
      </c>
      <c r="E320" s="192">
        <v>1</v>
      </c>
      <c r="F320" s="189">
        <v>51</v>
      </c>
      <c r="G320" s="193">
        <v>0</v>
      </c>
      <c r="H320" s="191">
        <v>44</v>
      </c>
      <c r="I320" s="192">
        <v>9</v>
      </c>
      <c r="J320" s="189">
        <v>2</v>
      </c>
      <c r="K320" s="193">
        <v>3</v>
      </c>
      <c r="L320" s="191">
        <v>0</v>
      </c>
      <c r="M320" s="189">
        <v>21</v>
      </c>
      <c r="N320" s="194">
        <v>0</v>
      </c>
      <c r="O320" s="195">
        <v>0</v>
      </c>
      <c r="P320" s="189">
        <v>0</v>
      </c>
      <c r="Q320" s="193">
        <v>0</v>
      </c>
      <c r="R320" s="191">
        <v>0</v>
      </c>
      <c r="S320" s="192">
        <v>0</v>
      </c>
      <c r="T320" s="189">
        <v>0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148</v>
      </c>
      <c r="AC320" s="173">
        <f t="shared" ref="AC320:AC339" si="5019">SUM(C320,E320,G320,I320,K320,M320,O320,Q320,S320,U320,W320,Y320,AA320)</f>
        <v>34</v>
      </c>
      <c r="AE320" s="277" t="str">
        <f>$AE$10</f>
        <v>08:00 - 08:59</v>
      </c>
      <c r="AF320" s="126">
        <f>SUMIF($A$9:$A$32,$AE320,B$319:B$342)</f>
        <v>363</v>
      </c>
      <c r="AG320" s="190">
        <f t="shared" si="4989"/>
        <v>269</v>
      </c>
      <c r="AH320" s="191">
        <f t="shared" si="4989"/>
        <v>111</v>
      </c>
      <c r="AI320" s="192">
        <f t="shared" si="4989"/>
        <v>100</v>
      </c>
      <c r="AJ320" s="278">
        <f t="shared" si="4989"/>
        <v>533</v>
      </c>
      <c r="AK320" s="193">
        <f t="shared" si="4989"/>
        <v>90</v>
      </c>
      <c r="AL320" s="191">
        <f t="shared" si="4989"/>
        <v>513</v>
      </c>
      <c r="AM320" s="192">
        <f t="shared" si="4989"/>
        <v>321</v>
      </c>
      <c r="AN320" s="278">
        <f t="shared" si="4989"/>
        <v>46</v>
      </c>
      <c r="AO320" s="193">
        <f t="shared" si="4989"/>
        <v>91</v>
      </c>
      <c r="AP320" s="191">
        <f t="shared" si="4989"/>
        <v>79</v>
      </c>
      <c r="AQ320" s="278">
        <f t="shared" si="4989"/>
        <v>350</v>
      </c>
      <c r="AR320" s="194">
        <f t="shared" si="4989"/>
        <v>305</v>
      </c>
      <c r="AS320" s="195">
        <f t="shared" si="4989"/>
        <v>495</v>
      </c>
      <c r="AT320" s="278">
        <f t="shared" si="4989"/>
        <v>0</v>
      </c>
      <c r="AU320" s="193">
        <f t="shared" si="4989"/>
        <v>0</v>
      </c>
      <c r="AV320" s="191">
        <f t="shared" si="4989"/>
        <v>1</v>
      </c>
      <c r="AW320" s="192">
        <f t="shared" si="4990"/>
        <v>0</v>
      </c>
      <c r="AX320" s="278">
        <f t="shared" si="4990"/>
        <v>0</v>
      </c>
      <c r="AY320" s="193">
        <f t="shared" si="4990"/>
        <v>0</v>
      </c>
      <c r="AZ320" s="191">
        <f t="shared" si="4990"/>
        <v>0</v>
      </c>
      <c r="BA320" s="192">
        <f t="shared" si="4990"/>
        <v>0</v>
      </c>
      <c r="BB320" s="278">
        <f t="shared" si="4990"/>
        <v>0</v>
      </c>
      <c r="BC320" s="193">
        <f t="shared" si="4990"/>
        <v>0</v>
      </c>
      <c r="BD320" s="191">
        <f t="shared" si="4990"/>
        <v>0</v>
      </c>
      <c r="BE320" s="278">
        <f t="shared" si="4990"/>
        <v>0</v>
      </c>
      <c r="BF320" s="172">
        <f>SUM(AF320,AH320,AJ320,AL320,AN320,AP320,AR320,AT320,AV320,AX320,AZ320,BB320,BD320)</f>
        <v>1951</v>
      </c>
      <c r="BG320" s="173">
        <f>SUM(AG320,AI320,AK320,AM320,AO320,AQ320,AS320,AU320,AW320,AY320,BA320,BC320,BE320)</f>
        <v>1716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1.7857142857142856E-2</v>
      </c>
      <c r="BM320" s="132">
        <f t="shared" ref="BM320" si="5022">E320/E343</f>
        <v>6.1804697156983925E-4</v>
      </c>
      <c r="BN320" s="129">
        <f t="shared" ref="BN320" si="5023">F320/F343</f>
        <v>1.1094191864259299E-2</v>
      </c>
      <c r="BO320" s="130">
        <f t="shared" ref="BO320" si="5024">G320/G343</f>
        <v>0</v>
      </c>
      <c r="BP320" s="131">
        <f t="shared" ref="BP320" si="5025">H320/H343</f>
        <v>7.4677528852681602E-3</v>
      </c>
      <c r="BQ320" s="132">
        <f t="shared" ref="BQ320" si="5026">I320/I343</f>
        <v>2.0256583389601621E-3</v>
      </c>
      <c r="BR320" s="129">
        <f t="shared" ref="BR320" si="5027">J320/J343</f>
        <v>2.9629629629629628E-3</v>
      </c>
      <c r="BS320" s="130">
        <f t="shared" ref="BS320" si="5028">K320/K343</f>
        <v>4.6224961479198771E-3</v>
      </c>
      <c r="BT320" s="131">
        <f t="shared" ref="BT320" si="5029">L320/L343</f>
        <v>0</v>
      </c>
      <c r="BU320" s="129">
        <f t="shared" ref="BU320" si="5030">M320/M343</f>
        <v>6.3195907312669271E-3</v>
      </c>
      <c r="BV320" s="133">
        <f t="shared" ref="BV320" si="5031">N320/N343</f>
        <v>0</v>
      </c>
      <c r="BW320" s="134">
        <f t="shared" ref="BW320" si="5032">O320/O343</f>
        <v>0</v>
      </c>
      <c r="BX320" s="129" t="e">
        <f t="shared" ref="BX320" si="5033">P320/P343</f>
        <v>#DIV/0!</v>
      </c>
      <c r="BY320" s="130" t="e">
        <f t="shared" ref="BY320" si="5034">Q320/Q343</f>
        <v>#DIV/0!</v>
      </c>
      <c r="BZ320" s="131">
        <f t="shared" ref="BZ320" si="5035">R320/R343</f>
        <v>0</v>
      </c>
      <c r="CA320" s="132" t="e">
        <f t="shared" ref="CA320" si="5036">S320/S343</f>
        <v>#DIV/0!</v>
      </c>
      <c r="CB320" s="129" t="e">
        <f t="shared" ref="CB320" si="5037">T320/T343</f>
        <v>#DIV/0!</v>
      </c>
      <c r="CC320" s="130" t="e">
        <f t="shared" ref="CC320" si="5038">U320/U343</f>
        <v>#DIV/0!</v>
      </c>
      <c r="CD320" s="131" t="e">
        <f t="shared" ref="CD320" si="5039">V320/V343</f>
        <v>#DIV/0!</v>
      </c>
      <c r="CE320" s="132" t="e">
        <f t="shared" ref="CE320" si="5040">W320/W343</f>
        <v>#DIV/0!</v>
      </c>
      <c r="CF320" s="129" t="e">
        <f t="shared" ref="CF320" si="5041">X320/X343</f>
        <v>#DIV/0!</v>
      </c>
      <c r="CG320" s="130" t="e">
        <f t="shared" ref="CG320" si="5042">Y320/Y343</f>
        <v>#DIV/0!</v>
      </c>
      <c r="CH320" s="131" t="e">
        <f t="shared" ref="CH320" si="5043">Z320/Z343</f>
        <v>#DIV/0!</v>
      </c>
      <c r="CI320" s="129" t="e">
        <f t="shared" ref="CI320" si="5044">AA320/AA343</f>
        <v>#DIV/0!</v>
      </c>
      <c r="CJ320" s="135">
        <f t="shared" ref="CJ320" si="5045">AB320/AB343</f>
        <v>6.1403144836742318E-3</v>
      </c>
      <c r="CK320" s="136">
        <f t="shared" ref="CK320" si="5046">AC320/AC343</f>
        <v>1.4175526370648322E-3</v>
      </c>
    </row>
    <row r="321" spans="1:89" ht="14" thickBot="1" x14ac:dyDescent="0.2">
      <c r="A321" s="146" t="s">
        <v>18</v>
      </c>
      <c r="B321" s="196">
        <v>108</v>
      </c>
      <c r="C321" s="197">
        <v>28</v>
      </c>
      <c r="D321" s="198">
        <v>52</v>
      </c>
      <c r="E321" s="199">
        <v>26</v>
      </c>
      <c r="F321" s="196">
        <v>184</v>
      </c>
      <c r="G321" s="200">
        <v>45</v>
      </c>
      <c r="H321" s="198">
        <v>137</v>
      </c>
      <c r="I321" s="199">
        <v>77</v>
      </c>
      <c r="J321" s="196">
        <v>7</v>
      </c>
      <c r="K321" s="200">
        <v>15</v>
      </c>
      <c r="L321" s="198">
        <v>64</v>
      </c>
      <c r="M321" s="196">
        <v>111</v>
      </c>
      <c r="N321" s="201">
        <v>114</v>
      </c>
      <c r="O321" s="202">
        <v>236</v>
      </c>
      <c r="P321" s="196">
        <v>0</v>
      </c>
      <c r="Q321" s="200">
        <v>0</v>
      </c>
      <c r="R321" s="198">
        <v>0</v>
      </c>
      <c r="S321" s="199">
        <v>0</v>
      </c>
      <c r="T321" s="196">
        <v>0</v>
      </c>
      <c r="U321" s="200">
        <v>0</v>
      </c>
      <c r="V321" s="198">
        <v>0</v>
      </c>
      <c r="W321" s="199">
        <v>0</v>
      </c>
      <c r="X321" s="196">
        <v>0</v>
      </c>
      <c r="Y321" s="200">
        <v>0</v>
      </c>
      <c r="Z321" s="198">
        <v>0</v>
      </c>
      <c r="AA321" s="196">
        <v>0</v>
      </c>
      <c r="AB321" s="172">
        <f t="shared" si="5018"/>
        <v>666</v>
      </c>
      <c r="AC321" s="173">
        <f t="shared" si="5019"/>
        <v>538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6.4074237737516571E-3</v>
      </c>
      <c r="BK321" s="130">
        <f t="shared" ref="BK321" si="5047">C321/C343</f>
        <v>6.6272189349112429E-3</v>
      </c>
      <c r="BL321" s="131">
        <f t="shared" ref="BL321" si="5048">D321/D343</f>
        <v>4.2207792207792208E-2</v>
      </c>
      <c r="BM321" s="132">
        <f t="shared" ref="BM321" si="5049">E321/E343</f>
        <v>1.6069221260815822E-2</v>
      </c>
      <c r="BN321" s="129">
        <f t="shared" ref="BN321" si="5050">F321/F343</f>
        <v>4.0026103980857083E-2</v>
      </c>
      <c r="BO321" s="130">
        <f t="shared" ref="BO321" si="5051">G321/G343</f>
        <v>1.5212981744421906E-2</v>
      </c>
      <c r="BP321" s="131">
        <f t="shared" ref="BP321" si="5052">H321/H343</f>
        <v>2.3251866938221316E-2</v>
      </c>
      <c r="BQ321" s="132">
        <f t="shared" ref="BQ321" si="5053">I321/I343</f>
        <v>1.7330632455548053E-2</v>
      </c>
      <c r="BR321" s="129">
        <f t="shared" ref="BR321" si="5054">J321/J343</f>
        <v>1.037037037037037E-2</v>
      </c>
      <c r="BS321" s="130">
        <f t="shared" ref="BS321" si="5055">K321/K343</f>
        <v>2.3112480739599383E-2</v>
      </c>
      <c r="BT321" s="131">
        <f t="shared" ref="BT321" si="5056">L321/L343</f>
        <v>2.3898431665421958E-2</v>
      </c>
      <c r="BU321" s="129">
        <f t="shared" ref="BU321" si="5057">M321/M343</f>
        <v>3.3403551008125185E-2</v>
      </c>
      <c r="BV321" s="133">
        <f t="shared" ref="BV321" si="5058">N321/N343</f>
        <v>2.5333333333333333E-2</v>
      </c>
      <c r="BW321" s="134">
        <f t="shared" ref="BW321" si="5059">O321/O343</f>
        <v>3.4864824937213768E-2</v>
      </c>
      <c r="BX321" s="129" t="e">
        <f t="shared" ref="BX321" si="5060">P321/P343</f>
        <v>#DIV/0!</v>
      </c>
      <c r="BY321" s="130" t="e">
        <f t="shared" ref="BY321" si="5061">Q321/Q343</f>
        <v>#DIV/0!</v>
      </c>
      <c r="BZ321" s="131">
        <f t="shared" ref="BZ321" si="5062">R321/R343</f>
        <v>0</v>
      </c>
      <c r="CA321" s="132" t="e">
        <f t="shared" ref="CA321" si="5063">S321/S343</f>
        <v>#DIV/0!</v>
      </c>
      <c r="CB321" s="129" t="e">
        <f t="shared" ref="CB321" si="5064">T321/T343</f>
        <v>#DIV/0!</v>
      </c>
      <c r="CC321" s="130" t="e">
        <f t="shared" ref="CC321" si="5065">U321/U343</f>
        <v>#DIV/0!</v>
      </c>
      <c r="CD321" s="131" t="e">
        <f t="shared" ref="CD321" si="5066">V321/V343</f>
        <v>#DIV/0!</v>
      </c>
      <c r="CE321" s="132" t="e">
        <f t="shared" ref="CE321" si="5067">W321/W343</f>
        <v>#DIV/0!</v>
      </c>
      <c r="CF321" s="129" t="e">
        <f t="shared" ref="CF321" si="5068">X321/X343</f>
        <v>#DIV/0!</v>
      </c>
      <c r="CG321" s="130" t="e">
        <f t="shared" ref="CG321" si="5069">Y321/Y343</f>
        <v>#DIV/0!</v>
      </c>
      <c r="CH321" s="131" t="e">
        <f t="shared" ref="CH321" si="5070">Z321/Z343</f>
        <v>#DIV/0!</v>
      </c>
      <c r="CI321" s="129" t="e">
        <f t="shared" ref="CI321" si="5071">AA321/AA343</f>
        <v>#DIV/0!</v>
      </c>
      <c r="CJ321" s="135">
        <f t="shared" ref="CJ321" si="5072">AB321/AB343</f>
        <v>2.763141517653404E-2</v>
      </c>
      <c r="CK321" s="136">
        <f t="shared" ref="CK321" si="5073">AC321/AC343</f>
        <v>2.2430685845319993E-2</v>
      </c>
    </row>
    <row r="322" spans="1:89" ht="15" thickTop="1" thickBot="1" x14ac:dyDescent="0.2">
      <c r="A322" s="137" t="s">
        <v>19</v>
      </c>
      <c r="B322" s="189">
        <v>183</v>
      </c>
      <c r="C322" s="190">
        <v>102</v>
      </c>
      <c r="D322" s="191">
        <v>53</v>
      </c>
      <c r="E322" s="192">
        <v>56</v>
      </c>
      <c r="F322" s="189">
        <v>232</v>
      </c>
      <c r="G322" s="193">
        <v>108</v>
      </c>
      <c r="H322" s="191">
        <v>243</v>
      </c>
      <c r="I322" s="192">
        <v>145</v>
      </c>
      <c r="J322" s="189">
        <v>27</v>
      </c>
      <c r="K322" s="193">
        <v>26</v>
      </c>
      <c r="L322" s="191">
        <v>82</v>
      </c>
      <c r="M322" s="189">
        <v>159</v>
      </c>
      <c r="N322" s="194">
        <v>224</v>
      </c>
      <c r="O322" s="195">
        <v>300</v>
      </c>
      <c r="P322" s="189">
        <v>0</v>
      </c>
      <c r="Q322" s="193">
        <v>0</v>
      </c>
      <c r="R322" s="191">
        <v>1</v>
      </c>
      <c r="S322" s="192">
        <v>0</v>
      </c>
      <c r="T322" s="189">
        <v>0</v>
      </c>
      <c r="U322" s="193">
        <v>0</v>
      </c>
      <c r="V322" s="191">
        <v>0</v>
      </c>
      <c r="W322" s="192">
        <v>0</v>
      </c>
      <c r="X322" s="189">
        <v>0</v>
      </c>
      <c r="Y322" s="193">
        <v>0</v>
      </c>
      <c r="Z322" s="191">
        <v>0</v>
      </c>
      <c r="AA322" s="189">
        <v>0</v>
      </c>
      <c r="AB322" s="172">
        <f t="shared" si="5018"/>
        <v>1045</v>
      </c>
      <c r="AC322" s="173">
        <f t="shared" si="5019"/>
        <v>896</v>
      </c>
      <c r="AE322" s="269" t="s">
        <v>13</v>
      </c>
      <c r="AF322" s="20">
        <f t="shared" ref="AF322:BG322" si="5074">SUM(AF319:AF321)</f>
        <v>581</v>
      </c>
      <c r="AG322" s="21">
        <f t="shared" si="5074"/>
        <v>446</v>
      </c>
      <c r="AH322" s="20">
        <f t="shared" si="5074"/>
        <v>186</v>
      </c>
      <c r="AI322" s="21">
        <f t="shared" si="5074"/>
        <v>175</v>
      </c>
      <c r="AJ322" s="20">
        <f t="shared" si="5074"/>
        <v>856</v>
      </c>
      <c r="AK322" s="21">
        <f t="shared" si="5074"/>
        <v>212</v>
      </c>
      <c r="AL322" s="20">
        <f t="shared" si="5074"/>
        <v>871</v>
      </c>
      <c r="AM322" s="21">
        <f t="shared" si="5074"/>
        <v>520</v>
      </c>
      <c r="AN322" s="20">
        <f t="shared" si="5074"/>
        <v>71</v>
      </c>
      <c r="AO322" s="21">
        <f t="shared" si="5074"/>
        <v>130</v>
      </c>
      <c r="AP322" s="20">
        <f t="shared" si="5074"/>
        <v>173</v>
      </c>
      <c r="AQ322" s="21">
        <f t="shared" si="5074"/>
        <v>592</v>
      </c>
      <c r="AR322" s="20">
        <f t="shared" si="5074"/>
        <v>546</v>
      </c>
      <c r="AS322" s="21">
        <f t="shared" si="5074"/>
        <v>930</v>
      </c>
      <c r="AT322" s="20">
        <f t="shared" si="5074"/>
        <v>0</v>
      </c>
      <c r="AU322" s="21">
        <f t="shared" si="5074"/>
        <v>0</v>
      </c>
      <c r="AV322" s="20">
        <f t="shared" si="5074"/>
        <v>1</v>
      </c>
      <c r="AW322" s="21">
        <f t="shared" si="5074"/>
        <v>0</v>
      </c>
      <c r="AX322" s="20">
        <f t="shared" si="5074"/>
        <v>0</v>
      </c>
      <c r="AY322" s="21">
        <f t="shared" si="5074"/>
        <v>0</v>
      </c>
      <c r="AZ322" s="20">
        <f t="shared" si="5074"/>
        <v>0</v>
      </c>
      <c r="BA322" s="21">
        <f t="shared" si="5074"/>
        <v>0</v>
      </c>
      <c r="BB322" s="20">
        <f t="shared" si="5074"/>
        <v>0</v>
      </c>
      <c r="BC322" s="21">
        <f t="shared" si="5074"/>
        <v>0</v>
      </c>
      <c r="BD322" s="20">
        <f t="shared" si="5074"/>
        <v>0</v>
      </c>
      <c r="BE322" s="21">
        <f t="shared" si="5074"/>
        <v>0</v>
      </c>
      <c r="BF322" s="174">
        <f t="shared" si="5074"/>
        <v>3285</v>
      </c>
      <c r="BG322" s="175">
        <f t="shared" si="5074"/>
        <v>3005</v>
      </c>
      <c r="BI322" s="137" t="s">
        <v>19</v>
      </c>
      <c r="BJ322" s="129">
        <f>B322/B343</f>
        <v>4.0433053468846666E-2</v>
      </c>
      <c r="BK322" s="130">
        <f t="shared" ref="BK322" si="5075">C322/C343</f>
        <v>2.4142011834319528E-2</v>
      </c>
      <c r="BL322" s="131">
        <f t="shared" ref="BL322" si="5076">D322/D343</f>
        <v>4.301948051948052E-2</v>
      </c>
      <c r="BM322" s="132">
        <f t="shared" ref="BM322" si="5077">E322/E343</f>
        <v>3.4610630407911E-2</v>
      </c>
      <c r="BN322" s="129">
        <f t="shared" ref="BN322" si="5078">F322/F343</f>
        <v>5.0467696323689359E-2</v>
      </c>
      <c r="BO322" s="130">
        <f t="shared" ref="BO322" si="5079">G322/G343</f>
        <v>3.6511156186612576E-2</v>
      </c>
      <c r="BP322" s="131">
        <f t="shared" ref="BP322" si="5080">H322/H343</f>
        <v>4.1242362525458251E-2</v>
      </c>
      <c r="BQ322" s="132">
        <f t="shared" ref="BQ322" si="5081">I322/I343</f>
        <v>3.2635606572135947E-2</v>
      </c>
      <c r="BR322" s="129">
        <f t="shared" ref="BR322" si="5082">J322/J343</f>
        <v>0.04</v>
      </c>
      <c r="BS322" s="130">
        <f t="shared" ref="BS322" si="5083">K322/K343</f>
        <v>4.0061633281972264E-2</v>
      </c>
      <c r="BT322" s="131">
        <f t="shared" ref="BT322" si="5084">L322/L343</f>
        <v>3.0619865571321882E-2</v>
      </c>
      <c r="BU322" s="129">
        <f t="shared" ref="BU322" si="5085">M322/M343</f>
        <v>4.7848329822449596E-2</v>
      </c>
      <c r="BV322" s="133">
        <f t="shared" ref="BV322" si="5086">N322/N343</f>
        <v>4.9777777777777775E-2</v>
      </c>
      <c r="BW322" s="134">
        <f t="shared" ref="BW322" si="5087">O322/O343</f>
        <v>4.4319692716797164E-2</v>
      </c>
      <c r="BX322" s="129" t="e">
        <f t="shared" ref="BX322" si="5088">P322/P343</f>
        <v>#DIV/0!</v>
      </c>
      <c r="BY322" s="130" t="e">
        <f t="shared" ref="BY322" si="5089">Q322/Q343</f>
        <v>#DIV/0!</v>
      </c>
      <c r="BZ322" s="131">
        <f t="shared" ref="BZ322" si="5090">R322/R343</f>
        <v>0.33333333333333331</v>
      </c>
      <c r="CA322" s="132" t="e">
        <f t="shared" ref="CA322" si="5091">S322/S343</f>
        <v>#DIV/0!</v>
      </c>
      <c r="CB322" s="129" t="e">
        <f t="shared" ref="CB322" si="5092">T322/T343</f>
        <v>#DIV/0!</v>
      </c>
      <c r="CC322" s="130" t="e">
        <f t="shared" ref="CC322" si="5093">U322/U343</f>
        <v>#DIV/0!</v>
      </c>
      <c r="CD322" s="131" t="e">
        <f t="shared" ref="CD322" si="5094">V322/V343</f>
        <v>#DIV/0!</v>
      </c>
      <c r="CE322" s="132" t="e">
        <f t="shared" ref="CE322" si="5095">W322/W343</f>
        <v>#DIV/0!</v>
      </c>
      <c r="CF322" s="129" t="e">
        <f t="shared" ref="CF322" si="5096">X322/X343</f>
        <v>#DIV/0!</v>
      </c>
      <c r="CG322" s="130" t="e">
        <f t="shared" ref="CG322" si="5097">Y322/Y343</f>
        <v>#DIV/0!</v>
      </c>
      <c r="CH322" s="131" t="e">
        <f t="shared" ref="CH322" si="5098">Z322/Z343</f>
        <v>#DIV/0!</v>
      </c>
      <c r="CI322" s="129" t="e">
        <f t="shared" ref="CI322" si="5099">AA322/AA343</f>
        <v>#DIV/0!</v>
      </c>
      <c r="CJ322" s="135">
        <f t="shared" ref="CJ322" si="5100">AB322/AB343</f>
        <v>4.3355598888105217E-2</v>
      </c>
      <c r="CK322" s="136">
        <f t="shared" ref="CK322" si="5101">AC322/AC343</f>
        <v>3.7356681259120283E-2</v>
      </c>
    </row>
    <row r="323" spans="1:89" ht="14" thickTop="1" x14ac:dyDescent="0.15">
      <c r="A323" s="146" t="s">
        <v>20</v>
      </c>
      <c r="B323" s="196">
        <v>218</v>
      </c>
      <c r="C323" s="197">
        <v>177</v>
      </c>
      <c r="D323" s="198">
        <v>75</v>
      </c>
      <c r="E323" s="199">
        <v>75</v>
      </c>
      <c r="F323" s="196">
        <v>323</v>
      </c>
      <c r="G323" s="200">
        <v>122</v>
      </c>
      <c r="H323" s="198">
        <v>358</v>
      </c>
      <c r="I323" s="199">
        <v>199</v>
      </c>
      <c r="J323" s="196">
        <v>25</v>
      </c>
      <c r="K323" s="200">
        <v>39</v>
      </c>
      <c r="L323" s="198">
        <v>94</v>
      </c>
      <c r="M323" s="196">
        <v>242</v>
      </c>
      <c r="N323" s="201">
        <v>241</v>
      </c>
      <c r="O323" s="202">
        <v>435</v>
      </c>
      <c r="P323" s="196">
        <v>0</v>
      </c>
      <c r="Q323" s="200">
        <v>0</v>
      </c>
      <c r="R323" s="198">
        <v>0</v>
      </c>
      <c r="S323" s="199">
        <v>0</v>
      </c>
      <c r="T323" s="196">
        <v>0</v>
      </c>
      <c r="U323" s="200">
        <v>0</v>
      </c>
      <c r="V323" s="198">
        <v>0</v>
      </c>
      <c r="W323" s="199">
        <v>0</v>
      </c>
      <c r="X323" s="196">
        <v>0</v>
      </c>
      <c r="Y323" s="200">
        <v>0</v>
      </c>
      <c r="Z323" s="198">
        <v>0</v>
      </c>
      <c r="AA323" s="196">
        <v>0</v>
      </c>
      <c r="AB323" s="172">
        <f t="shared" si="5018"/>
        <v>1334</v>
      </c>
      <c r="AC323" s="173">
        <f t="shared" si="5019"/>
        <v>1289</v>
      </c>
      <c r="BI323" s="146" t="s">
        <v>20</v>
      </c>
      <c r="BJ323" s="129">
        <f>B323/B343</f>
        <v>4.81661511268228E-2</v>
      </c>
      <c r="BK323" s="130">
        <f t="shared" ref="BK323" si="5102">C323/C343</f>
        <v>4.1893491124260357E-2</v>
      </c>
      <c r="BL323" s="131">
        <f t="shared" ref="BL323" si="5103">D323/D343</f>
        <v>6.0876623376623376E-2</v>
      </c>
      <c r="BM323" s="132">
        <f t="shared" ref="BM323" si="5104">E323/E343</f>
        <v>4.6353522867737945E-2</v>
      </c>
      <c r="BN323" s="129">
        <f t="shared" ref="BN323" si="5105">F323/F343</f>
        <v>7.0263215140308893E-2</v>
      </c>
      <c r="BO323" s="130">
        <f t="shared" ref="BO323" si="5106">G323/G343</f>
        <v>4.1244083840432724E-2</v>
      </c>
      <c r="BP323" s="131">
        <f t="shared" ref="BP323" si="5107">H323/H343</f>
        <v>6.0760353021045488E-2</v>
      </c>
      <c r="BQ323" s="132">
        <f t="shared" ref="BQ323" si="5108">I323/I343</f>
        <v>4.4789556605896917E-2</v>
      </c>
      <c r="BR323" s="129">
        <f t="shared" ref="BR323" si="5109">J323/J343</f>
        <v>3.7037037037037035E-2</v>
      </c>
      <c r="BS323" s="130">
        <f t="shared" ref="BS323" si="5110">K323/K343</f>
        <v>6.0092449922958396E-2</v>
      </c>
      <c r="BT323" s="131">
        <f t="shared" ref="BT323" si="5111">L323/L343</f>
        <v>3.5100821508588502E-2</v>
      </c>
      <c r="BU323" s="129">
        <f t="shared" ref="BU323" si="5112">M323/M343</f>
        <v>7.2825759855552216E-2</v>
      </c>
      <c r="BV323" s="133">
        <f t="shared" ref="BV323" si="5113">N323/N343</f>
        <v>5.3555555555555558E-2</v>
      </c>
      <c r="BW323" s="134">
        <f t="shared" ref="BW323" si="5114">O323/O343</f>
        <v>6.4263554439355886E-2</v>
      </c>
      <c r="BX323" s="129" t="e">
        <f t="shared" ref="BX323" si="5115">P323/P343</f>
        <v>#DIV/0!</v>
      </c>
      <c r="BY323" s="130" t="e">
        <f t="shared" ref="BY323" si="5116">Q323/Q343</f>
        <v>#DIV/0!</v>
      </c>
      <c r="BZ323" s="131">
        <f t="shared" ref="BZ323" si="5117">R323/R343</f>
        <v>0</v>
      </c>
      <c r="CA323" s="132" t="e">
        <f t="shared" ref="CA323" si="5118">S323/S343</f>
        <v>#DIV/0!</v>
      </c>
      <c r="CB323" s="129" t="e">
        <f t="shared" ref="CB323" si="5119">T323/T343</f>
        <v>#DIV/0!</v>
      </c>
      <c r="CC323" s="130" t="e">
        <f t="shared" ref="CC323" si="5120">U323/U343</f>
        <v>#DIV/0!</v>
      </c>
      <c r="CD323" s="131" t="e">
        <f t="shared" ref="CD323" si="5121">V323/V343</f>
        <v>#DIV/0!</v>
      </c>
      <c r="CE323" s="132" t="e">
        <f t="shared" ref="CE323" si="5122">W323/W343</f>
        <v>#DIV/0!</v>
      </c>
      <c r="CF323" s="129" t="e">
        <f t="shared" ref="CF323" si="5123">X323/X343</f>
        <v>#DIV/0!</v>
      </c>
      <c r="CG323" s="130" t="e">
        <f t="shared" ref="CG323" si="5124">Y323/Y343</f>
        <v>#DIV/0!</v>
      </c>
      <c r="CH323" s="131" t="e">
        <f t="shared" ref="CH323" si="5125">Z323/Z343</f>
        <v>#DIV/0!</v>
      </c>
      <c r="CI323" s="129" t="e">
        <f t="shared" ref="CI323" si="5126">AA323/AA343</f>
        <v>#DIV/0!</v>
      </c>
      <c r="CJ323" s="135">
        <f t="shared" ref="CJ323" si="5127">AB323/AB343</f>
        <v>5.5345807575820437E-2</v>
      </c>
      <c r="CK323" s="136">
        <f t="shared" ref="CK323" si="5128">AC323/AC343</f>
        <v>5.3741922034604962E-2</v>
      </c>
    </row>
    <row r="324" spans="1:89" ht="14" thickBot="1" x14ac:dyDescent="0.2">
      <c r="A324" s="137" t="s">
        <v>21</v>
      </c>
      <c r="B324" s="189">
        <v>363</v>
      </c>
      <c r="C324" s="190">
        <v>269</v>
      </c>
      <c r="D324" s="191">
        <v>111</v>
      </c>
      <c r="E324" s="192">
        <v>100</v>
      </c>
      <c r="F324" s="189">
        <v>533</v>
      </c>
      <c r="G324" s="193">
        <v>90</v>
      </c>
      <c r="H324" s="191">
        <v>513</v>
      </c>
      <c r="I324" s="192">
        <v>321</v>
      </c>
      <c r="J324" s="189">
        <v>46</v>
      </c>
      <c r="K324" s="193">
        <v>91</v>
      </c>
      <c r="L324" s="191">
        <v>79</v>
      </c>
      <c r="M324" s="189">
        <v>350</v>
      </c>
      <c r="N324" s="194">
        <v>305</v>
      </c>
      <c r="O324" s="195">
        <v>495</v>
      </c>
      <c r="P324" s="189">
        <v>0</v>
      </c>
      <c r="Q324" s="193">
        <v>0</v>
      </c>
      <c r="R324" s="191">
        <v>1</v>
      </c>
      <c r="S324" s="192">
        <v>0</v>
      </c>
      <c r="T324" s="189">
        <v>0</v>
      </c>
      <c r="U324" s="193">
        <v>0</v>
      </c>
      <c r="V324" s="191">
        <v>0</v>
      </c>
      <c r="W324" s="192">
        <v>0</v>
      </c>
      <c r="X324" s="189">
        <v>0</v>
      </c>
      <c r="Y324" s="193">
        <v>0</v>
      </c>
      <c r="Z324" s="191">
        <v>0</v>
      </c>
      <c r="AA324" s="189">
        <v>0</v>
      </c>
      <c r="AB324" s="172">
        <f t="shared" si="5018"/>
        <v>1951</v>
      </c>
      <c r="AC324" s="173">
        <f t="shared" si="5019"/>
        <v>1716</v>
      </c>
      <c r="AE324" s="272" t="s">
        <v>85</v>
      </c>
      <c r="BI324" s="137" t="s">
        <v>21</v>
      </c>
      <c r="BJ324" s="129">
        <f>B324/B343</f>
        <v>8.0203269995581083E-2</v>
      </c>
      <c r="BK324" s="130">
        <f t="shared" ref="BK324" si="5129">C324/C343</f>
        <v>6.3668639053254442E-2</v>
      </c>
      <c r="BL324" s="131">
        <f t="shared" ref="BL324" si="5130">D324/D343</f>
        <v>9.0097402597402593E-2</v>
      </c>
      <c r="BM324" s="132">
        <f t="shared" ref="BM324" si="5131">E324/E343</f>
        <v>6.1804697156983932E-2</v>
      </c>
      <c r="BN324" s="129">
        <f t="shared" ref="BN324" si="5132">F324/F343</f>
        <v>0.11594518164020014</v>
      </c>
      <c r="BO324" s="130">
        <f t="shared" ref="BO324" si="5133">G324/G343</f>
        <v>3.0425963488843813E-2</v>
      </c>
      <c r="BP324" s="131">
        <f t="shared" ref="BP324" si="5134">H324/H343</f>
        <v>8.7067209775967408E-2</v>
      </c>
      <c r="BQ324" s="132">
        <f t="shared" ref="BQ324" si="5135">I324/I343</f>
        <v>7.2248480756245778E-2</v>
      </c>
      <c r="BR324" s="129">
        <f t="shared" ref="BR324" si="5136">J324/J343</f>
        <v>6.8148148148148152E-2</v>
      </c>
      <c r="BS324" s="130">
        <f t="shared" ref="BS324" si="5137">K324/K343</f>
        <v>0.14021571648690292</v>
      </c>
      <c r="BT324" s="131">
        <f t="shared" ref="BT324" si="5138">L324/L343</f>
        <v>2.9499626587005227E-2</v>
      </c>
      <c r="BU324" s="129">
        <f t="shared" ref="BU324" si="5139">M324/M343</f>
        <v>0.10532651218778212</v>
      </c>
      <c r="BV324" s="133">
        <f t="shared" ref="BV324" si="5140">N324/N343</f>
        <v>6.7777777777777784E-2</v>
      </c>
      <c r="BW324" s="134">
        <f t="shared" ref="BW324" si="5141">O324/O343</f>
        <v>7.3127492982715314E-2</v>
      </c>
      <c r="BX324" s="129" t="e">
        <f t="shared" ref="BX324" si="5142">P324/P343</f>
        <v>#DIV/0!</v>
      </c>
      <c r="BY324" s="130" t="e">
        <f t="shared" ref="BY324" si="5143">Q324/Q343</f>
        <v>#DIV/0!</v>
      </c>
      <c r="BZ324" s="131">
        <f t="shared" ref="BZ324" si="5144">R324/R343</f>
        <v>0.33333333333333331</v>
      </c>
      <c r="CA324" s="132" t="e">
        <f t="shared" ref="CA324" si="5145">S324/S343</f>
        <v>#DIV/0!</v>
      </c>
      <c r="CB324" s="129" t="e">
        <f t="shared" ref="CB324" si="5146">T324/T343</f>
        <v>#DIV/0!</v>
      </c>
      <c r="CC324" s="130" t="e">
        <f t="shared" ref="CC324" si="5147">U324/U343</f>
        <v>#DIV/0!</v>
      </c>
      <c r="CD324" s="131" t="e">
        <f t="shared" ref="CD324" si="5148">V324/V343</f>
        <v>#DIV/0!</v>
      </c>
      <c r="CE324" s="132" t="e">
        <f t="shared" ref="CE324" si="5149">W324/W343</f>
        <v>#DIV/0!</v>
      </c>
      <c r="CF324" s="129" t="e">
        <f t="shared" ref="CF324" si="5150">X324/X343</f>
        <v>#DIV/0!</v>
      </c>
      <c r="CG324" s="130" t="e">
        <f t="shared" ref="CG324" si="5151">Y324/Y343</f>
        <v>#DIV/0!</v>
      </c>
      <c r="CH324" s="131" t="e">
        <f t="shared" ref="CH324" si="5152">Z324/Z343</f>
        <v>#DIV/0!</v>
      </c>
      <c r="CI324" s="129" t="e">
        <f t="shared" ref="CI324" si="5153">AA324/AA343</f>
        <v>#DIV/0!</v>
      </c>
      <c r="CJ324" s="135">
        <f t="shared" ref="CJ324" si="5154">AB324/AB343</f>
        <v>8.0944280794921789E-2</v>
      </c>
      <c r="CK324" s="136">
        <f t="shared" ref="CK324" si="5155">AC324/AC343</f>
        <v>7.1544715447154475E-2</v>
      </c>
    </row>
    <row r="325" spans="1:89" ht="15" thickTop="1" thickBot="1" x14ac:dyDescent="0.2">
      <c r="A325" s="146" t="s">
        <v>22</v>
      </c>
      <c r="B325" s="196">
        <v>318</v>
      </c>
      <c r="C325" s="197">
        <v>502</v>
      </c>
      <c r="D325" s="198">
        <v>128</v>
      </c>
      <c r="E325" s="199">
        <v>85</v>
      </c>
      <c r="F325" s="196">
        <v>581</v>
      </c>
      <c r="G325" s="200">
        <v>89</v>
      </c>
      <c r="H325" s="198">
        <v>485</v>
      </c>
      <c r="I325" s="199">
        <v>301</v>
      </c>
      <c r="J325" s="196">
        <v>31</v>
      </c>
      <c r="K325" s="200">
        <v>110</v>
      </c>
      <c r="L325" s="198">
        <v>120</v>
      </c>
      <c r="M325" s="196">
        <v>373</v>
      </c>
      <c r="N325" s="201">
        <v>253</v>
      </c>
      <c r="O325" s="202">
        <v>610</v>
      </c>
      <c r="P325" s="196">
        <v>0</v>
      </c>
      <c r="Q325" s="200">
        <v>0</v>
      </c>
      <c r="R325" s="198">
        <v>0</v>
      </c>
      <c r="S325" s="199">
        <v>0</v>
      </c>
      <c r="T325" s="196">
        <v>0</v>
      </c>
      <c r="U325" s="200">
        <v>0</v>
      </c>
      <c r="V325" s="198">
        <v>0</v>
      </c>
      <c r="W325" s="199">
        <v>0</v>
      </c>
      <c r="X325" s="196">
        <v>0</v>
      </c>
      <c r="Y325" s="200">
        <v>0</v>
      </c>
      <c r="Z325" s="198">
        <v>0</v>
      </c>
      <c r="AA325" s="196">
        <v>0</v>
      </c>
      <c r="AB325" s="172">
        <f t="shared" si="5018"/>
        <v>1916</v>
      </c>
      <c r="AC325" s="173">
        <f t="shared" si="5019"/>
        <v>2070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>
        <f>B325/B343</f>
        <v>7.0260715863897483E-2</v>
      </c>
      <c r="BK325" s="130">
        <f t="shared" ref="BK325" si="5156">C325/C343</f>
        <v>0.11881656804733728</v>
      </c>
      <c r="BL325" s="131">
        <f t="shared" ref="BL325" si="5157">D325/D343</f>
        <v>0.1038961038961039</v>
      </c>
      <c r="BM325" s="132">
        <f t="shared" ref="BM325" si="5158">E325/E343</f>
        <v>5.2533992583436342E-2</v>
      </c>
      <c r="BN325" s="129">
        <f t="shared" ref="BN325" si="5159">F325/F343</f>
        <v>0.12638677398303241</v>
      </c>
      <c r="BO325" s="130">
        <f t="shared" ref="BO325" si="5160">G325/G343</f>
        <v>3.0087897227856659E-2</v>
      </c>
      <c r="BP325" s="131">
        <f t="shared" ref="BP325" si="5161">H325/H343</f>
        <v>8.2315003394433123E-2</v>
      </c>
      <c r="BQ325" s="132">
        <f t="shared" ref="BQ325" si="5162">I325/I343</f>
        <v>6.7747017780778754E-2</v>
      </c>
      <c r="BR325" s="129">
        <f t="shared" ref="BR325" si="5163">J325/J343</f>
        <v>4.5925925925925926E-2</v>
      </c>
      <c r="BS325" s="130">
        <f t="shared" ref="BS325" si="5164">K325/K343</f>
        <v>0.16949152542372881</v>
      </c>
      <c r="BT325" s="131">
        <f t="shared" ref="BT325" si="5165">L325/L343</f>
        <v>4.4809559372666168E-2</v>
      </c>
      <c r="BU325" s="129">
        <f t="shared" ref="BU325" si="5166">M325/M343</f>
        <v>0.11224796870297923</v>
      </c>
      <c r="BV325" s="133">
        <f t="shared" ref="BV325" si="5167">N325/N343</f>
        <v>5.6222222222222222E-2</v>
      </c>
      <c r="BW325" s="134">
        <f t="shared" ref="BW325" si="5168">O325/O343</f>
        <v>9.0116708524154238E-2</v>
      </c>
      <c r="BX325" s="129" t="e">
        <f t="shared" ref="BX325" si="5169">P325/P343</f>
        <v>#DIV/0!</v>
      </c>
      <c r="BY325" s="130" t="e">
        <f t="shared" ref="BY325" si="5170">Q325/Q343</f>
        <v>#DIV/0!</v>
      </c>
      <c r="BZ325" s="131">
        <f t="shared" ref="BZ325" si="5171">R325/R343</f>
        <v>0</v>
      </c>
      <c r="CA325" s="132" t="e">
        <f t="shared" ref="CA325" si="5172">S325/S343</f>
        <v>#DIV/0!</v>
      </c>
      <c r="CB325" s="129" t="e">
        <f t="shared" ref="CB325" si="5173">T325/T343</f>
        <v>#DIV/0!</v>
      </c>
      <c r="CC325" s="130" t="e">
        <f t="shared" ref="CC325" si="5174">U325/U343</f>
        <v>#DIV/0!</v>
      </c>
      <c r="CD325" s="131" t="e">
        <f t="shared" ref="CD325" si="5175">V325/V343</f>
        <v>#DIV/0!</v>
      </c>
      <c r="CE325" s="132" t="e">
        <f t="shared" ref="CE325" si="5176">W325/W343</f>
        <v>#DIV/0!</v>
      </c>
      <c r="CF325" s="129" t="e">
        <f t="shared" ref="CF325" si="5177">X325/X343</f>
        <v>#DIV/0!</v>
      </c>
      <c r="CG325" s="130" t="e">
        <f t="shared" ref="CG325" si="5178">Y325/Y343</f>
        <v>#DIV/0!</v>
      </c>
      <c r="CH325" s="131" t="e">
        <f t="shared" ref="CH325" si="5179">Z325/Z343</f>
        <v>#DIV/0!</v>
      </c>
      <c r="CI325" s="129" t="e">
        <f t="shared" ref="CI325" si="5180">AA325/AA343</f>
        <v>#DIV/0!</v>
      </c>
      <c r="CJ325" s="135">
        <f t="shared" ref="CJ325" si="5181">AB325/AB343</f>
        <v>7.9492179396755597E-2</v>
      </c>
      <c r="CK325" s="136">
        <f t="shared" ref="CK325" si="5182">AC325/AC343</f>
        <v>8.6303939962476553E-2</v>
      </c>
    </row>
    <row r="326" spans="1:89" ht="15" thickTop="1" thickBot="1" x14ac:dyDescent="0.2">
      <c r="A326" s="137" t="s">
        <v>23</v>
      </c>
      <c r="B326" s="189">
        <v>298</v>
      </c>
      <c r="C326" s="190">
        <v>314</v>
      </c>
      <c r="D326" s="191">
        <v>88</v>
      </c>
      <c r="E326" s="192">
        <v>64</v>
      </c>
      <c r="F326" s="189">
        <v>359</v>
      </c>
      <c r="G326" s="193">
        <v>79</v>
      </c>
      <c r="H326" s="191">
        <v>384</v>
      </c>
      <c r="I326" s="192">
        <v>252</v>
      </c>
      <c r="J326" s="189">
        <v>32</v>
      </c>
      <c r="K326" s="193">
        <v>53</v>
      </c>
      <c r="L326" s="191">
        <v>108</v>
      </c>
      <c r="M326" s="189">
        <v>316</v>
      </c>
      <c r="N326" s="194">
        <v>268</v>
      </c>
      <c r="O326" s="195">
        <v>476</v>
      </c>
      <c r="P326" s="189">
        <v>0</v>
      </c>
      <c r="Q326" s="193">
        <v>0</v>
      </c>
      <c r="R326" s="191">
        <v>0</v>
      </c>
      <c r="S326" s="192">
        <v>0</v>
      </c>
      <c r="T326" s="189">
        <v>0</v>
      </c>
      <c r="U326" s="193">
        <v>0</v>
      </c>
      <c r="V326" s="191">
        <v>0</v>
      </c>
      <c r="W326" s="192">
        <v>0</v>
      </c>
      <c r="X326" s="189">
        <v>0</v>
      </c>
      <c r="Y326" s="193">
        <v>0</v>
      </c>
      <c r="Z326" s="191">
        <v>0</v>
      </c>
      <c r="AA326" s="189">
        <v>0</v>
      </c>
      <c r="AB326" s="172">
        <f t="shared" si="5018"/>
        <v>1537</v>
      </c>
      <c r="AC326" s="173">
        <f t="shared" si="5019"/>
        <v>1554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6.5841802916482547E-2</v>
      </c>
      <c r="BK326" s="130">
        <f t="shared" ref="BK326" si="5183">C326/C343</f>
        <v>7.431952662721894E-2</v>
      </c>
      <c r="BL326" s="131">
        <f t="shared" ref="BL326" si="5184">D326/D343</f>
        <v>7.1428571428571425E-2</v>
      </c>
      <c r="BM326" s="132">
        <f t="shared" ref="BM326" si="5185">E326/E343</f>
        <v>3.9555006180469712E-2</v>
      </c>
      <c r="BN326" s="129">
        <f t="shared" ref="BN326" si="5186">F326/F343</f>
        <v>7.8094409397433104E-2</v>
      </c>
      <c r="BO326" s="130">
        <f t="shared" ref="BO326" si="5187">G326/G343</f>
        <v>2.6707234617985125E-2</v>
      </c>
      <c r="BP326" s="131">
        <f t="shared" ref="BP326" si="5188">H326/H343</f>
        <v>6.5173116089613028E-2</v>
      </c>
      <c r="BQ326" s="132">
        <f t="shared" ref="BQ326" si="5189">I326/I343</f>
        <v>5.671843349088454E-2</v>
      </c>
      <c r="BR326" s="129">
        <f t="shared" ref="BR326" si="5190">J326/J343</f>
        <v>4.7407407407407405E-2</v>
      </c>
      <c r="BS326" s="130">
        <f t="shared" ref="BS326" si="5191">K326/K343</f>
        <v>8.1664098613251149E-2</v>
      </c>
      <c r="BT326" s="131">
        <f t="shared" ref="BT326" si="5192">L326/L343</f>
        <v>4.0328603435399554E-2</v>
      </c>
      <c r="BU326" s="129">
        <f t="shared" ref="BU326" si="5193">M326/M343</f>
        <v>9.5094793860969001E-2</v>
      </c>
      <c r="BV326" s="133">
        <f t="shared" ref="BV326" si="5194">N326/N343</f>
        <v>5.9555555555555556E-2</v>
      </c>
      <c r="BW326" s="134">
        <f t="shared" ref="BW326" si="5195">O326/O343</f>
        <v>7.0320579110651496E-2</v>
      </c>
      <c r="BX326" s="129" t="e">
        <f t="shared" ref="BX326" si="5196">P326/P343</f>
        <v>#DIV/0!</v>
      </c>
      <c r="BY326" s="130" t="e">
        <f t="shared" ref="BY326" si="5197">Q326/Q343</f>
        <v>#DIV/0!</v>
      </c>
      <c r="BZ326" s="131">
        <f t="shared" ref="BZ326" si="5198">R326/R343</f>
        <v>0</v>
      </c>
      <c r="CA326" s="132" t="e">
        <f t="shared" ref="CA326" si="5199">S326/S343</f>
        <v>#DIV/0!</v>
      </c>
      <c r="CB326" s="129" t="e">
        <f t="shared" ref="CB326" si="5200">T326/T343</f>
        <v>#DIV/0!</v>
      </c>
      <c r="CC326" s="130" t="e">
        <f t="shared" ref="CC326" si="5201">U326/U343</f>
        <v>#DIV/0!</v>
      </c>
      <c r="CD326" s="131" t="e">
        <f t="shared" ref="CD326" si="5202">V326/V343</f>
        <v>#DIV/0!</v>
      </c>
      <c r="CE326" s="132" t="e">
        <f t="shared" ref="CE326" si="5203">W326/W343</f>
        <v>#DIV/0!</v>
      </c>
      <c r="CF326" s="129" t="e">
        <f t="shared" ref="CF326" si="5204">X326/X343</f>
        <v>#DIV/0!</v>
      </c>
      <c r="CG326" s="130" t="e">
        <f t="shared" ref="CG326" si="5205">Y326/Y343</f>
        <v>#DIV/0!</v>
      </c>
      <c r="CH326" s="131" t="e">
        <f t="shared" ref="CH326" si="5206">Z326/Z343</f>
        <v>#DIV/0!</v>
      </c>
      <c r="CI326" s="129" t="e">
        <f t="shared" ref="CI326" si="5207">AA326/AA343</f>
        <v>#DIV/0!</v>
      </c>
      <c r="CJ326" s="135">
        <f t="shared" ref="CJ326" si="5208">AB326/AB343</f>
        <v>6.3767995685184417E-2</v>
      </c>
      <c r="CK326" s="136">
        <f t="shared" ref="CK326" si="5209">AC326/AC343</f>
        <v>6.4790494058786743E-2</v>
      </c>
    </row>
    <row r="327" spans="1:89" ht="14" thickTop="1" x14ac:dyDescent="0.15">
      <c r="A327" s="146" t="s">
        <v>24</v>
      </c>
      <c r="B327" s="203">
        <v>232</v>
      </c>
      <c r="C327" s="197">
        <v>244</v>
      </c>
      <c r="D327" s="198">
        <v>70</v>
      </c>
      <c r="E327" s="199">
        <v>69</v>
      </c>
      <c r="F327" s="196">
        <v>280</v>
      </c>
      <c r="G327" s="200">
        <v>82</v>
      </c>
      <c r="H327" s="198">
        <v>316</v>
      </c>
      <c r="I327" s="199">
        <v>225</v>
      </c>
      <c r="J327" s="196">
        <v>27</v>
      </c>
      <c r="K327" s="200">
        <v>44</v>
      </c>
      <c r="L327" s="198">
        <v>69</v>
      </c>
      <c r="M327" s="196">
        <v>250</v>
      </c>
      <c r="N327" s="201">
        <v>186</v>
      </c>
      <c r="O327" s="204">
        <v>371</v>
      </c>
      <c r="P327" s="196">
        <v>0</v>
      </c>
      <c r="Q327" s="200">
        <v>0</v>
      </c>
      <c r="R327" s="198">
        <v>0</v>
      </c>
      <c r="S327" s="199">
        <v>0</v>
      </c>
      <c r="T327" s="196">
        <v>0</v>
      </c>
      <c r="U327" s="200">
        <v>0</v>
      </c>
      <c r="V327" s="198">
        <v>0</v>
      </c>
      <c r="W327" s="205">
        <v>0</v>
      </c>
      <c r="X327" s="196">
        <v>0</v>
      </c>
      <c r="Y327" s="200">
        <v>0</v>
      </c>
      <c r="Z327" s="198">
        <v>0</v>
      </c>
      <c r="AA327" s="196">
        <v>0</v>
      </c>
      <c r="AB327" s="172">
        <f t="shared" si="5018"/>
        <v>1180</v>
      </c>
      <c r="AC327" s="173">
        <f t="shared" si="5019"/>
        <v>1285</v>
      </c>
      <c r="AE327" s="275" t="str">
        <f>$AE$17</f>
        <v>17:00 - 17:59</v>
      </c>
      <c r="AF327" s="126">
        <f t="shared" ref="AF327:AU328" si="5210">SUMIF($A$9:$A$32,$AE327,B$319:B$342)</f>
        <v>357</v>
      </c>
      <c r="AG327" s="186">
        <f t="shared" si="5210"/>
        <v>259</v>
      </c>
      <c r="AH327" s="127">
        <f t="shared" si="5210"/>
        <v>71</v>
      </c>
      <c r="AI327" s="180">
        <f t="shared" si="5210"/>
        <v>132</v>
      </c>
      <c r="AJ327" s="126">
        <f t="shared" si="5210"/>
        <v>274</v>
      </c>
      <c r="AK327" s="128">
        <f t="shared" si="5210"/>
        <v>246</v>
      </c>
      <c r="AL327" s="127">
        <f t="shared" si="5210"/>
        <v>399</v>
      </c>
      <c r="AM327" s="180">
        <f t="shared" si="5210"/>
        <v>309</v>
      </c>
      <c r="AN327" s="126">
        <f t="shared" si="5210"/>
        <v>53</v>
      </c>
      <c r="AO327" s="128">
        <f t="shared" si="5210"/>
        <v>38</v>
      </c>
      <c r="AP327" s="127">
        <f t="shared" si="5210"/>
        <v>168</v>
      </c>
      <c r="AQ327" s="126">
        <f t="shared" si="5210"/>
        <v>186</v>
      </c>
      <c r="AR327" s="179">
        <f t="shared" si="5210"/>
        <v>337</v>
      </c>
      <c r="AS327" s="181">
        <f t="shared" si="5210"/>
        <v>548</v>
      </c>
      <c r="AT327" s="126">
        <f t="shared" si="5210"/>
        <v>0</v>
      </c>
      <c r="AU327" s="128">
        <f t="shared" si="5210"/>
        <v>0</v>
      </c>
      <c r="AV327" s="127">
        <f t="shared" ref="AP327:BE328" si="5211">SUMIF($A$9:$A$32,$AE327,R$319:R$342)</f>
        <v>0</v>
      </c>
      <c r="AW327" s="180">
        <f t="shared" si="5211"/>
        <v>0</v>
      </c>
      <c r="AX327" s="126">
        <f t="shared" si="5211"/>
        <v>0</v>
      </c>
      <c r="AY327" s="128">
        <f t="shared" si="5211"/>
        <v>0</v>
      </c>
      <c r="AZ327" s="127">
        <f t="shared" si="5211"/>
        <v>0</v>
      </c>
      <c r="BA327" s="180">
        <f t="shared" si="5211"/>
        <v>0</v>
      </c>
      <c r="BB327" s="126">
        <f t="shared" si="5211"/>
        <v>0</v>
      </c>
      <c r="BC327" s="128">
        <f t="shared" si="5211"/>
        <v>0</v>
      </c>
      <c r="BD327" s="184">
        <f t="shared" si="5211"/>
        <v>0</v>
      </c>
      <c r="BE327" s="185">
        <f t="shared" si="5211"/>
        <v>0</v>
      </c>
      <c r="BF327" s="170">
        <f>AF327+AH327+AJ327+AL327+AN327+AP327+AR327+AT327+AV327+AX327+AZ327+BB327+BD327</f>
        <v>1659</v>
      </c>
      <c r="BG327" s="171">
        <f>AG327+AI327+AK327+AM327+AO327+AQ327+AS327+AU327+AW327+AY327+BA327+BC327+BE327</f>
        <v>1718</v>
      </c>
      <c r="BI327" s="146" t="s">
        <v>24</v>
      </c>
      <c r="BJ327" s="129">
        <f>B327/B343</f>
        <v>5.1259390190013257E-2</v>
      </c>
      <c r="BK327" s="130">
        <f t="shared" ref="BK327" si="5212">C327/C343</f>
        <v>5.775147928994083E-2</v>
      </c>
      <c r="BL327" s="131">
        <f t="shared" ref="BL327" si="5213">D327/D343</f>
        <v>5.6818181818181816E-2</v>
      </c>
      <c r="BM327" s="132">
        <f t="shared" ref="BM327" si="5214">E327/E343</f>
        <v>4.2645241038318911E-2</v>
      </c>
      <c r="BN327" s="129">
        <f t="shared" ref="BN327" si="5215">F327/F343</f>
        <v>6.0909288666521642E-2</v>
      </c>
      <c r="BO327" s="130">
        <f t="shared" ref="BO327" si="5216">G327/G343</f>
        <v>2.7721433400946585E-2</v>
      </c>
      <c r="BP327" s="131">
        <f t="shared" ref="BP327" si="5217">H327/H343</f>
        <v>5.363204344874406E-2</v>
      </c>
      <c r="BQ327" s="132">
        <f t="shared" ref="BQ327" si="5218">I327/I343</f>
        <v>5.0641458474004052E-2</v>
      </c>
      <c r="BR327" s="129">
        <f t="shared" ref="BR327" si="5219">J327/J343</f>
        <v>0.04</v>
      </c>
      <c r="BS327" s="130">
        <f t="shared" ref="BS327" si="5220">K327/K343</f>
        <v>6.7796610169491525E-2</v>
      </c>
      <c r="BT327" s="131">
        <f t="shared" ref="BT327" si="5221">L327/L343</f>
        <v>2.5765496639283045E-2</v>
      </c>
      <c r="BU327" s="129">
        <f t="shared" ref="BU327" si="5222">M327/M343</f>
        <v>7.5233222991272941E-2</v>
      </c>
      <c r="BV327" s="133">
        <f t="shared" ref="BV327" si="5223">N327/N343</f>
        <v>4.1333333333333333E-2</v>
      </c>
      <c r="BW327" s="134">
        <f t="shared" ref="BW327" si="5224">O327/O343</f>
        <v>5.4808686659772489E-2</v>
      </c>
      <c r="BX327" s="129" t="e">
        <f t="shared" ref="BX327" si="5225">P327/P343</f>
        <v>#DIV/0!</v>
      </c>
      <c r="BY327" s="130" t="e">
        <f t="shared" ref="BY327" si="5226">Q327/Q343</f>
        <v>#DIV/0!</v>
      </c>
      <c r="BZ327" s="131">
        <f t="shared" ref="BZ327" si="5227">R327/R343</f>
        <v>0</v>
      </c>
      <c r="CA327" s="132" t="e">
        <f t="shared" ref="CA327" si="5228">S327/S343</f>
        <v>#DIV/0!</v>
      </c>
      <c r="CB327" s="129" t="e">
        <f t="shared" ref="CB327" si="5229">T327/T343</f>
        <v>#DIV/0!</v>
      </c>
      <c r="CC327" s="130" t="e">
        <f t="shared" ref="CC327" si="5230">U327/U343</f>
        <v>#DIV/0!</v>
      </c>
      <c r="CD327" s="131" t="e">
        <f t="shared" ref="CD327" si="5231">V327/V343</f>
        <v>#DIV/0!</v>
      </c>
      <c r="CE327" s="132" t="e">
        <f t="shared" ref="CE327" si="5232">W327/W343</f>
        <v>#DIV/0!</v>
      </c>
      <c r="CF327" s="129" t="e">
        <f t="shared" ref="CF327" si="5233">X327/X343</f>
        <v>#DIV/0!</v>
      </c>
      <c r="CG327" s="130" t="e">
        <f t="shared" ref="CG327" si="5234">Y327/Y343</f>
        <v>#DIV/0!</v>
      </c>
      <c r="CH327" s="131" t="e">
        <f t="shared" ref="CH327" si="5235">Z327/Z343</f>
        <v>#DIV/0!</v>
      </c>
      <c r="CI327" s="129" t="e">
        <f t="shared" ref="CI327" si="5236">AA327/AA343</f>
        <v>#DIV/0!</v>
      </c>
      <c r="CJ327" s="135">
        <f t="shared" ref="CJ327" si="5237">AB327/AB343</f>
        <v>4.8956561423889142E-2</v>
      </c>
      <c r="CK327" s="136">
        <f t="shared" ref="CK327" si="5238">AC327/AC343</f>
        <v>5.3575151136126743E-2</v>
      </c>
    </row>
    <row r="328" spans="1:89" x14ac:dyDescent="0.15">
      <c r="A328" s="137" t="s">
        <v>25</v>
      </c>
      <c r="B328" s="206">
        <v>216</v>
      </c>
      <c r="C328" s="190">
        <v>210</v>
      </c>
      <c r="D328" s="191">
        <v>82</v>
      </c>
      <c r="E328" s="192">
        <v>79</v>
      </c>
      <c r="F328" s="189">
        <v>252</v>
      </c>
      <c r="G328" s="193">
        <v>81</v>
      </c>
      <c r="H328" s="191">
        <v>302</v>
      </c>
      <c r="I328" s="192">
        <v>218</v>
      </c>
      <c r="J328" s="189">
        <v>19</v>
      </c>
      <c r="K328" s="190">
        <v>21</v>
      </c>
      <c r="L328" s="191">
        <v>77</v>
      </c>
      <c r="M328" s="189">
        <v>222</v>
      </c>
      <c r="N328" s="194">
        <v>249</v>
      </c>
      <c r="O328" s="207">
        <v>315</v>
      </c>
      <c r="P328" s="189">
        <v>0</v>
      </c>
      <c r="Q328" s="190">
        <v>0</v>
      </c>
      <c r="R328" s="191">
        <v>0</v>
      </c>
      <c r="S328" s="192">
        <v>0</v>
      </c>
      <c r="T328" s="198">
        <v>0</v>
      </c>
      <c r="U328" s="189">
        <v>0</v>
      </c>
      <c r="V328" s="191">
        <v>0</v>
      </c>
      <c r="W328" s="208">
        <v>0</v>
      </c>
      <c r="X328" s="189">
        <v>0</v>
      </c>
      <c r="Y328" s="193">
        <v>0</v>
      </c>
      <c r="Z328" s="191">
        <v>0</v>
      </c>
      <c r="AA328" s="189">
        <v>0</v>
      </c>
      <c r="AB328" s="172">
        <f t="shared" si="5018"/>
        <v>1197</v>
      </c>
      <c r="AC328" s="173">
        <f t="shared" si="5019"/>
        <v>1146</v>
      </c>
      <c r="AE328" s="277" t="str">
        <f>$AE$18</f>
        <v>18:00 - 18:59</v>
      </c>
      <c r="AF328" s="126">
        <f t="shared" si="5210"/>
        <v>413</v>
      </c>
      <c r="AG328" s="190">
        <f t="shared" si="5210"/>
        <v>297</v>
      </c>
      <c r="AH328" s="191">
        <f t="shared" si="5210"/>
        <v>91</v>
      </c>
      <c r="AI328" s="192">
        <f t="shared" si="5210"/>
        <v>133</v>
      </c>
      <c r="AJ328" s="278">
        <f t="shared" si="5210"/>
        <v>243</v>
      </c>
      <c r="AK328" s="193">
        <f t="shared" si="5210"/>
        <v>341</v>
      </c>
      <c r="AL328" s="191">
        <f t="shared" si="5210"/>
        <v>388</v>
      </c>
      <c r="AM328" s="192">
        <f t="shared" si="5210"/>
        <v>391</v>
      </c>
      <c r="AN328" s="278">
        <f t="shared" si="5210"/>
        <v>88</v>
      </c>
      <c r="AO328" s="193">
        <f t="shared" si="5210"/>
        <v>24</v>
      </c>
      <c r="AP328" s="191">
        <f t="shared" si="5211"/>
        <v>298</v>
      </c>
      <c r="AQ328" s="278">
        <f t="shared" si="5211"/>
        <v>165</v>
      </c>
      <c r="AR328" s="194">
        <f t="shared" si="5211"/>
        <v>347</v>
      </c>
      <c r="AS328" s="195">
        <f t="shared" si="5211"/>
        <v>537</v>
      </c>
      <c r="AT328" s="278">
        <f t="shared" si="5211"/>
        <v>0</v>
      </c>
      <c r="AU328" s="193">
        <f t="shared" si="5211"/>
        <v>0</v>
      </c>
      <c r="AV328" s="191">
        <f t="shared" si="5211"/>
        <v>0</v>
      </c>
      <c r="AW328" s="192">
        <f t="shared" si="5211"/>
        <v>0</v>
      </c>
      <c r="AX328" s="278">
        <f t="shared" si="5211"/>
        <v>0</v>
      </c>
      <c r="AY328" s="193">
        <f t="shared" si="5211"/>
        <v>0</v>
      </c>
      <c r="AZ328" s="191">
        <f t="shared" si="5211"/>
        <v>0</v>
      </c>
      <c r="BA328" s="192">
        <f t="shared" si="5211"/>
        <v>0</v>
      </c>
      <c r="BB328" s="278">
        <f t="shared" si="5211"/>
        <v>0</v>
      </c>
      <c r="BC328" s="193">
        <f t="shared" si="5211"/>
        <v>0</v>
      </c>
      <c r="BD328" s="191">
        <f t="shared" si="5211"/>
        <v>0</v>
      </c>
      <c r="BE328" s="278">
        <f t="shared" si="5211"/>
        <v>0</v>
      </c>
      <c r="BF328" s="172">
        <f>SUM(AF328,AH328,AJ328,AL328,AN328,AP328,AR328,AT328,AV328,AX328,AZ328,BB328,BD328)</f>
        <v>1868</v>
      </c>
      <c r="BG328" s="173">
        <f>SUM(AG328,AI328,AK328,AM328,AO328,AQ328,AS328,AU328,AW328,AY328,BA328,BC328,BE328)</f>
        <v>1888</v>
      </c>
      <c r="BI328" s="137" t="s">
        <v>25</v>
      </c>
      <c r="BJ328" s="129">
        <f>B328/B343</f>
        <v>4.7724259832081305E-2</v>
      </c>
      <c r="BK328" s="130">
        <f t="shared" ref="BK328" si="5239">C328/C343</f>
        <v>4.9704142011834318E-2</v>
      </c>
      <c r="BL328" s="131">
        <f t="shared" ref="BL328" si="5240">D328/D343</f>
        <v>6.6558441558441553E-2</v>
      </c>
      <c r="BM328" s="132">
        <f t="shared" ref="BM328" si="5241">E328/E343</f>
        <v>4.8825710754017308E-2</v>
      </c>
      <c r="BN328" s="129">
        <f t="shared" ref="BN328" si="5242">F328/F343</f>
        <v>5.481835979986948E-2</v>
      </c>
      <c r="BO328" s="130">
        <f t="shared" ref="BO328" si="5243">G328/G343</f>
        <v>2.7383367139959432E-2</v>
      </c>
      <c r="BP328" s="131">
        <f t="shared" ref="BP328" si="5244">H328/H343</f>
        <v>5.1255940257976917E-2</v>
      </c>
      <c r="BQ328" s="132">
        <f t="shared" ref="BQ328" si="5245">I328/I343</f>
        <v>4.9065946432590594E-2</v>
      </c>
      <c r="BR328" s="129">
        <f t="shared" ref="BR328" si="5246">J328/J343</f>
        <v>2.8148148148148148E-2</v>
      </c>
      <c r="BS328" s="130">
        <f t="shared" ref="BS328" si="5247">K328/K343</f>
        <v>3.2357473035439135E-2</v>
      </c>
      <c r="BT328" s="131">
        <f t="shared" ref="BT328" si="5248">L328/L343</f>
        <v>2.8752800597460791E-2</v>
      </c>
      <c r="BU328" s="129">
        <f t="shared" ref="BU328" si="5249">M328/M343</f>
        <v>6.6807102016250369E-2</v>
      </c>
      <c r="BV328" s="133">
        <f t="shared" ref="BV328" si="5250">N328/N343</f>
        <v>5.5333333333333332E-2</v>
      </c>
      <c r="BW328" s="134">
        <f t="shared" ref="BW328" si="5251">O328/O343</f>
        <v>4.6535677352637021E-2</v>
      </c>
      <c r="BX328" s="129" t="e">
        <f t="shared" ref="BX328" si="5252">P328/P343</f>
        <v>#DIV/0!</v>
      </c>
      <c r="BY328" s="130" t="e">
        <f t="shared" ref="BY328" si="5253">Q328/Q343</f>
        <v>#DIV/0!</v>
      </c>
      <c r="BZ328" s="131">
        <f t="shared" ref="BZ328" si="5254">R328/R343</f>
        <v>0</v>
      </c>
      <c r="CA328" s="132" t="e">
        <f t="shared" ref="CA328" si="5255">S328/S343</f>
        <v>#DIV/0!</v>
      </c>
      <c r="CB328" s="129" t="e">
        <f t="shared" ref="CB328" si="5256">T328/T343</f>
        <v>#DIV/0!</v>
      </c>
      <c r="CC328" s="130" t="e">
        <f t="shared" ref="CC328" si="5257">U328/U343</f>
        <v>#DIV/0!</v>
      </c>
      <c r="CD328" s="131" t="e">
        <f t="shared" ref="CD328" si="5258">V328/V343</f>
        <v>#DIV/0!</v>
      </c>
      <c r="CE328" s="132" t="e">
        <f t="shared" ref="CE328" si="5259">W328/W343</f>
        <v>#DIV/0!</v>
      </c>
      <c r="CF328" s="129" t="e">
        <f t="shared" ref="CF328" si="5260">X328/X343</f>
        <v>#DIV/0!</v>
      </c>
      <c r="CG328" s="130" t="e">
        <f t="shared" ref="CG328" si="5261">Y328/Y343</f>
        <v>#DIV/0!</v>
      </c>
      <c r="CH328" s="131" t="e">
        <f t="shared" ref="CH328" si="5262">Z328/Z343</f>
        <v>#DIV/0!</v>
      </c>
      <c r="CI328" s="129" t="e">
        <f t="shared" ref="CI328" si="5263">AA328/AA343</f>
        <v>#DIV/0!</v>
      </c>
      <c r="CJ328" s="135">
        <f t="shared" ref="CJ328" si="5264">AB328/AB343</f>
        <v>4.9661867817284155E-2</v>
      </c>
      <c r="CK328" s="136">
        <f t="shared" ref="CK328" si="5265">AC328/AC343</f>
        <v>4.7779862414008757E-2</v>
      </c>
    </row>
    <row r="329" spans="1:89" ht="14" thickBot="1" x14ac:dyDescent="0.2">
      <c r="A329" s="146" t="s">
        <v>26</v>
      </c>
      <c r="B329" s="203">
        <v>225</v>
      </c>
      <c r="C329" s="197">
        <v>234</v>
      </c>
      <c r="D329" s="198">
        <v>73</v>
      </c>
      <c r="E329" s="199">
        <v>91</v>
      </c>
      <c r="F329" s="196">
        <v>230</v>
      </c>
      <c r="G329" s="200">
        <v>99</v>
      </c>
      <c r="H329" s="198">
        <v>363</v>
      </c>
      <c r="I329" s="199">
        <v>254</v>
      </c>
      <c r="J329" s="196">
        <v>28</v>
      </c>
      <c r="K329" s="197">
        <v>36</v>
      </c>
      <c r="L329" s="198">
        <v>112</v>
      </c>
      <c r="M329" s="196">
        <v>171</v>
      </c>
      <c r="N329" s="201">
        <v>260</v>
      </c>
      <c r="O329" s="204">
        <v>406</v>
      </c>
      <c r="P329" s="196">
        <v>0</v>
      </c>
      <c r="Q329" s="197">
        <v>0</v>
      </c>
      <c r="R329" s="198">
        <v>1</v>
      </c>
      <c r="S329" s="199">
        <v>0</v>
      </c>
      <c r="T329" s="196">
        <v>0</v>
      </c>
      <c r="U329" s="200">
        <v>0</v>
      </c>
      <c r="V329" s="198">
        <v>0</v>
      </c>
      <c r="W329" s="205">
        <v>0</v>
      </c>
      <c r="X329" s="196">
        <v>0</v>
      </c>
      <c r="Y329" s="200">
        <v>0</v>
      </c>
      <c r="Z329" s="198">
        <v>0</v>
      </c>
      <c r="AA329" s="196">
        <v>0</v>
      </c>
      <c r="AB329" s="172">
        <f t="shared" si="5018"/>
        <v>1292</v>
      </c>
      <c r="AC329" s="173">
        <f t="shared" si="5019"/>
        <v>1291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4.9712770658418032E-2</v>
      </c>
      <c r="BK329" s="130">
        <f t="shared" ref="BK329" si="5266">C329/C343</f>
        <v>5.5384615384615386E-2</v>
      </c>
      <c r="BL329" s="131">
        <f t="shared" ref="BL329" si="5267">D329/D343</f>
        <v>5.9253246753246752E-2</v>
      </c>
      <c r="BM329" s="132">
        <f t="shared" ref="BM329" si="5268">E329/E343</f>
        <v>5.6242274412855377E-2</v>
      </c>
      <c r="BN329" s="129">
        <f t="shared" ref="BN329" si="5269">F329/F343</f>
        <v>5.0032629976071351E-2</v>
      </c>
      <c r="BO329" s="130">
        <f t="shared" ref="BO329" si="5270">G329/G343</f>
        <v>3.3468559837728194E-2</v>
      </c>
      <c r="BP329" s="131">
        <f t="shared" ref="BP329" si="5271">H329/H343</f>
        <v>6.1608961303462322E-2</v>
      </c>
      <c r="BQ329" s="132">
        <f t="shared" ref="BQ329" si="5272">I329/I343</f>
        <v>5.7168579788431241E-2</v>
      </c>
      <c r="BR329" s="129">
        <f t="shared" ref="BR329" si="5273">J329/J343</f>
        <v>4.148148148148148E-2</v>
      </c>
      <c r="BS329" s="130">
        <f t="shared" ref="BS329" si="5274">K329/K343</f>
        <v>5.5469953775038522E-2</v>
      </c>
      <c r="BT329" s="131">
        <f t="shared" ref="BT329" si="5275">L329/L343</f>
        <v>4.1822255414488425E-2</v>
      </c>
      <c r="BU329" s="129">
        <f t="shared" ref="BU329" si="5276">M329/M343</f>
        <v>5.1459524526030698E-2</v>
      </c>
      <c r="BV329" s="133">
        <f t="shared" ref="BV329" si="5277">N329/N343</f>
        <v>5.7777777777777775E-2</v>
      </c>
      <c r="BW329" s="134">
        <f t="shared" ref="BW329" si="5278">O329/O343</f>
        <v>5.9979317476732158E-2</v>
      </c>
      <c r="BX329" s="129" t="e">
        <f t="shared" ref="BX329" si="5279">P329/P343</f>
        <v>#DIV/0!</v>
      </c>
      <c r="BY329" s="130" t="e">
        <f t="shared" ref="BY329" si="5280">Q329/Q343</f>
        <v>#DIV/0!</v>
      </c>
      <c r="BZ329" s="131">
        <f t="shared" ref="BZ329" si="5281">R329/R343</f>
        <v>0.33333333333333331</v>
      </c>
      <c r="CA329" s="132" t="e">
        <f t="shared" ref="CA329" si="5282">S329/S343</f>
        <v>#DIV/0!</v>
      </c>
      <c r="CB329" s="129" t="e">
        <f t="shared" ref="CB329" si="5283">T329/T343</f>
        <v>#DIV/0!</v>
      </c>
      <c r="CC329" s="130" t="e">
        <f t="shared" ref="CC329" si="5284">U329/U343</f>
        <v>#DIV/0!</v>
      </c>
      <c r="CD329" s="131" t="e">
        <f t="shared" ref="CD329" si="5285">V329/V343</f>
        <v>#DIV/0!</v>
      </c>
      <c r="CE329" s="132" t="e">
        <f t="shared" ref="CE329" si="5286">W329/W343</f>
        <v>#DIV/0!</v>
      </c>
      <c r="CF329" s="129" t="e">
        <f t="shared" ref="CF329" si="5287">X329/X343</f>
        <v>#DIV/0!</v>
      </c>
      <c r="CG329" s="130" t="e">
        <f t="shared" ref="CG329" si="5288">Y329/Y343</f>
        <v>#DIV/0!</v>
      </c>
      <c r="CH329" s="131" t="e">
        <f t="shared" ref="CH329" si="5289">Z329/Z343</f>
        <v>#DIV/0!</v>
      </c>
      <c r="CI329" s="129" t="e">
        <f t="shared" ref="CI329" si="5290">AA329/AA343</f>
        <v>#DIV/0!</v>
      </c>
      <c r="CJ329" s="135">
        <f t="shared" ref="CJ329" si="5291">AB329/AB343</f>
        <v>5.3603285898020991E-2</v>
      </c>
      <c r="CK329" s="136">
        <f t="shared" ref="CK329" si="5292">AC329/AC343</f>
        <v>5.3825307483844072E-2</v>
      </c>
    </row>
    <row r="330" spans="1:89" ht="15" thickTop="1" thickBot="1" x14ac:dyDescent="0.2">
      <c r="A330" s="137" t="s">
        <v>27</v>
      </c>
      <c r="B330" s="206">
        <v>230</v>
      </c>
      <c r="C330" s="190">
        <v>223</v>
      </c>
      <c r="D330" s="191">
        <v>77</v>
      </c>
      <c r="E330" s="192">
        <v>90</v>
      </c>
      <c r="F330" s="189">
        <v>212</v>
      </c>
      <c r="G330" s="193">
        <v>102</v>
      </c>
      <c r="H330" s="191">
        <v>330</v>
      </c>
      <c r="I330" s="192">
        <v>213</v>
      </c>
      <c r="J330" s="189">
        <v>21</v>
      </c>
      <c r="K330" s="190">
        <v>26</v>
      </c>
      <c r="L330" s="191">
        <v>98</v>
      </c>
      <c r="M330" s="189">
        <v>175</v>
      </c>
      <c r="N330" s="194">
        <v>239</v>
      </c>
      <c r="O330" s="207">
        <v>376</v>
      </c>
      <c r="P330" s="189">
        <v>0</v>
      </c>
      <c r="Q330" s="190">
        <v>0</v>
      </c>
      <c r="R330" s="191">
        <v>0</v>
      </c>
      <c r="S330" s="192">
        <v>0</v>
      </c>
      <c r="T330" s="189">
        <v>0</v>
      </c>
      <c r="U330" s="193">
        <v>0</v>
      </c>
      <c r="V330" s="191">
        <v>0</v>
      </c>
      <c r="W330" s="208">
        <v>0</v>
      </c>
      <c r="X330" s="189">
        <v>0</v>
      </c>
      <c r="Y330" s="193">
        <v>0</v>
      </c>
      <c r="Z330" s="191">
        <v>0</v>
      </c>
      <c r="AA330" s="189">
        <v>0</v>
      </c>
      <c r="AB330" s="172">
        <f t="shared" si="5018"/>
        <v>1207</v>
      </c>
      <c r="AC330" s="173">
        <f t="shared" si="5019"/>
        <v>1205</v>
      </c>
      <c r="AE330" s="269" t="s">
        <v>13</v>
      </c>
      <c r="AF330" s="20">
        <f t="shared" ref="AF330:BG330" si="5293">SUM(AF327:AF329)</f>
        <v>770</v>
      </c>
      <c r="AG330" s="21">
        <f t="shared" si="5293"/>
        <v>556</v>
      </c>
      <c r="AH330" s="20">
        <f t="shared" si="5293"/>
        <v>162</v>
      </c>
      <c r="AI330" s="21">
        <f t="shared" si="5293"/>
        <v>265</v>
      </c>
      <c r="AJ330" s="20">
        <f t="shared" si="5293"/>
        <v>517</v>
      </c>
      <c r="AK330" s="21">
        <f t="shared" si="5293"/>
        <v>587</v>
      </c>
      <c r="AL330" s="20">
        <f t="shared" si="5293"/>
        <v>787</v>
      </c>
      <c r="AM330" s="21">
        <f t="shared" si="5293"/>
        <v>700</v>
      </c>
      <c r="AN330" s="20">
        <f t="shared" si="5293"/>
        <v>141</v>
      </c>
      <c r="AO330" s="21">
        <f t="shared" si="5293"/>
        <v>62</v>
      </c>
      <c r="AP330" s="20">
        <f t="shared" si="5293"/>
        <v>466</v>
      </c>
      <c r="AQ330" s="21">
        <f t="shared" si="5293"/>
        <v>351</v>
      </c>
      <c r="AR330" s="20">
        <f t="shared" si="5293"/>
        <v>684</v>
      </c>
      <c r="AS330" s="21">
        <f t="shared" si="5293"/>
        <v>1085</v>
      </c>
      <c r="AT330" s="20">
        <f t="shared" si="5293"/>
        <v>0</v>
      </c>
      <c r="AU330" s="21">
        <f t="shared" si="5293"/>
        <v>0</v>
      </c>
      <c r="AV330" s="20">
        <f t="shared" si="5293"/>
        <v>0</v>
      </c>
      <c r="AW330" s="21">
        <f t="shared" si="5293"/>
        <v>0</v>
      </c>
      <c r="AX330" s="20">
        <f t="shared" si="5293"/>
        <v>0</v>
      </c>
      <c r="AY330" s="21">
        <f t="shared" si="5293"/>
        <v>0</v>
      </c>
      <c r="AZ330" s="20">
        <f t="shared" si="5293"/>
        <v>0</v>
      </c>
      <c r="BA330" s="21">
        <f t="shared" si="5293"/>
        <v>0</v>
      </c>
      <c r="BB330" s="20">
        <f t="shared" si="5293"/>
        <v>0</v>
      </c>
      <c r="BC330" s="21">
        <f t="shared" si="5293"/>
        <v>0</v>
      </c>
      <c r="BD330" s="20">
        <f t="shared" si="5293"/>
        <v>0</v>
      </c>
      <c r="BE330" s="21">
        <f t="shared" si="5293"/>
        <v>0</v>
      </c>
      <c r="BF330" s="174">
        <f t="shared" si="5293"/>
        <v>3527</v>
      </c>
      <c r="BG330" s="175">
        <f t="shared" si="5293"/>
        <v>3606</v>
      </c>
      <c r="BI330" s="137" t="s">
        <v>27</v>
      </c>
      <c r="BJ330" s="129">
        <f>B330/B343</f>
        <v>5.0817498895271762E-2</v>
      </c>
      <c r="BK330" s="130">
        <f t="shared" ref="BK330" si="5294">C330/C343</f>
        <v>5.2781065088757399E-2</v>
      </c>
      <c r="BL330" s="131">
        <f t="shared" ref="BL330" si="5295">D330/D343</f>
        <v>6.25E-2</v>
      </c>
      <c r="BM330" s="132">
        <f t="shared" ref="BM330" si="5296">E330/E343</f>
        <v>5.5624227441285541E-2</v>
      </c>
      <c r="BN330" s="129">
        <f t="shared" ref="BN330" si="5297">F330/F343</f>
        <v>4.6117032847509246E-2</v>
      </c>
      <c r="BO330" s="130">
        <f t="shared" ref="BO330" si="5298">G330/G343</f>
        <v>3.4482758620689655E-2</v>
      </c>
      <c r="BP330" s="131">
        <f t="shared" ref="BP330" si="5299">H330/H343</f>
        <v>5.6008146639511203E-2</v>
      </c>
      <c r="BQ330" s="132">
        <f t="shared" ref="BQ330" si="5300">I330/I343</f>
        <v>4.7940580688723838E-2</v>
      </c>
      <c r="BR330" s="129">
        <f t="shared" ref="BR330" si="5301">J330/J343</f>
        <v>3.111111111111111E-2</v>
      </c>
      <c r="BS330" s="130">
        <f t="shared" ref="BS330" si="5302">K330/K343</f>
        <v>4.0061633281972264E-2</v>
      </c>
      <c r="BT330" s="131">
        <f t="shared" ref="BT330" si="5303">L330/L343</f>
        <v>3.6594473487677373E-2</v>
      </c>
      <c r="BU330" s="129">
        <f t="shared" ref="BU330" si="5304">M330/M343</f>
        <v>5.266325609389106E-2</v>
      </c>
      <c r="BV330" s="133">
        <f t="shared" ref="BV330" si="5305">N330/N343</f>
        <v>5.3111111111111109E-2</v>
      </c>
      <c r="BW330" s="134">
        <f t="shared" ref="BW330" si="5306">O330/O343</f>
        <v>5.5547348205052444E-2</v>
      </c>
      <c r="BX330" s="129" t="e">
        <f t="shared" ref="BX330" si="5307">P330/P343</f>
        <v>#DIV/0!</v>
      </c>
      <c r="BY330" s="130" t="e">
        <f t="shared" ref="BY330" si="5308">Q330/Q343</f>
        <v>#DIV/0!</v>
      </c>
      <c r="BZ330" s="131">
        <f t="shared" ref="BZ330" si="5309">R330/R343</f>
        <v>0</v>
      </c>
      <c r="CA330" s="132" t="e">
        <f t="shared" ref="CA330" si="5310">S330/S343</f>
        <v>#DIV/0!</v>
      </c>
      <c r="CB330" s="129" t="e">
        <f t="shared" ref="CB330" si="5311">T330/T343</f>
        <v>#DIV/0!</v>
      </c>
      <c r="CC330" s="130" t="e">
        <f t="shared" ref="CC330" si="5312">U330/U343</f>
        <v>#DIV/0!</v>
      </c>
      <c r="CD330" s="131" t="e">
        <f t="shared" ref="CD330" si="5313">V330/V343</f>
        <v>#DIV/0!</v>
      </c>
      <c r="CE330" s="132" t="e">
        <f t="shared" ref="CE330" si="5314">W330/W343</f>
        <v>#DIV/0!</v>
      </c>
      <c r="CF330" s="129" t="e">
        <f t="shared" ref="CF330" si="5315">X330/X343</f>
        <v>#DIV/0!</v>
      </c>
      <c r="CG330" s="130" t="e">
        <f t="shared" ref="CG330" si="5316">Y330/Y343</f>
        <v>#DIV/0!</v>
      </c>
      <c r="CH330" s="131" t="e">
        <f t="shared" ref="CH330" si="5317">Z330/Z343</f>
        <v>#DIV/0!</v>
      </c>
      <c r="CI330" s="129" t="e">
        <f t="shared" ref="CI330" si="5318">AA330/AA343</f>
        <v>#DIV/0!</v>
      </c>
      <c r="CJ330" s="135">
        <f t="shared" ref="CJ330" si="5319">AB330/AB343</f>
        <v>5.0076753931045929E-2</v>
      </c>
      <c r="CK330" s="136">
        <f t="shared" ref="CK330" si="5320">AC330/AC343</f>
        <v>5.0239733166562432E-2</v>
      </c>
    </row>
    <row r="331" spans="1:89" ht="14" thickTop="1" x14ac:dyDescent="0.15">
      <c r="A331" s="146" t="s">
        <v>28</v>
      </c>
      <c r="B331" s="203">
        <v>244</v>
      </c>
      <c r="C331" s="197">
        <v>253</v>
      </c>
      <c r="D331" s="198">
        <v>83</v>
      </c>
      <c r="E331" s="199">
        <v>140</v>
      </c>
      <c r="F331" s="196">
        <v>253</v>
      </c>
      <c r="G331" s="200">
        <v>187</v>
      </c>
      <c r="H331" s="198">
        <v>383</v>
      </c>
      <c r="I331" s="199">
        <v>296</v>
      </c>
      <c r="J331" s="196">
        <v>33</v>
      </c>
      <c r="K331" s="197">
        <v>25</v>
      </c>
      <c r="L331" s="198">
        <v>179</v>
      </c>
      <c r="M331" s="196">
        <v>136</v>
      </c>
      <c r="N331" s="201">
        <v>329</v>
      </c>
      <c r="O331" s="204">
        <v>356</v>
      </c>
      <c r="P331" s="196">
        <v>0</v>
      </c>
      <c r="Q331" s="197">
        <v>0</v>
      </c>
      <c r="R331" s="198">
        <v>0</v>
      </c>
      <c r="S331" s="199">
        <v>0</v>
      </c>
      <c r="T331" s="196">
        <v>0</v>
      </c>
      <c r="U331" s="200">
        <v>0</v>
      </c>
      <c r="V331" s="198">
        <v>0</v>
      </c>
      <c r="W331" s="205">
        <v>0</v>
      </c>
      <c r="X331" s="196">
        <v>0</v>
      </c>
      <c r="Y331" s="200">
        <v>0</v>
      </c>
      <c r="Z331" s="198">
        <v>0</v>
      </c>
      <c r="AA331" s="196">
        <v>0</v>
      </c>
      <c r="AB331" s="172">
        <f t="shared" si="5018"/>
        <v>1504</v>
      </c>
      <c r="AC331" s="173">
        <f t="shared" si="5019"/>
        <v>1393</v>
      </c>
      <c r="BI331" s="146" t="s">
        <v>28</v>
      </c>
      <c r="BJ331" s="129">
        <f>B331/B343</f>
        <v>5.391073795846222E-2</v>
      </c>
      <c r="BK331" s="130">
        <f t="shared" ref="BK331" si="5321">C331/C343</f>
        <v>5.9881656804733729E-2</v>
      </c>
      <c r="BL331" s="131">
        <f t="shared" ref="BL331" si="5322">D331/D343</f>
        <v>6.7370129870129872E-2</v>
      </c>
      <c r="BM331" s="132">
        <f t="shared" ref="BM331" si="5323">E331/E343</f>
        <v>8.6526576019777507E-2</v>
      </c>
      <c r="BN331" s="129">
        <f t="shared" ref="BN331" si="5324">F331/F343</f>
        <v>5.5035892973678488E-2</v>
      </c>
      <c r="BO331" s="130">
        <f t="shared" ref="BO331" si="5325">G331/G343</f>
        <v>6.3218390804597707E-2</v>
      </c>
      <c r="BP331" s="131">
        <f t="shared" ref="BP331" si="5326">H331/H343</f>
        <v>6.5003394433129663E-2</v>
      </c>
      <c r="BQ331" s="132">
        <f t="shared" ref="BQ331" si="5327">I331/I343</f>
        <v>6.6621652036911991E-2</v>
      </c>
      <c r="BR331" s="129">
        <f t="shared" ref="BR331" si="5328">J331/J343</f>
        <v>4.8888888888888891E-2</v>
      </c>
      <c r="BS331" s="130">
        <f t="shared" ref="BS331" si="5329">K331/K343</f>
        <v>3.8520801232665637E-2</v>
      </c>
      <c r="BT331" s="131">
        <f t="shared" ref="BT331" si="5330">L331/L343</f>
        <v>6.6840926064227035E-2</v>
      </c>
      <c r="BU331" s="129">
        <f t="shared" ref="BU331" si="5331">M331/M343</f>
        <v>4.0926873307252483E-2</v>
      </c>
      <c r="BV331" s="133">
        <f t="shared" ref="BV331" si="5332">N331/N343</f>
        <v>7.3111111111111113E-2</v>
      </c>
      <c r="BW331" s="134">
        <f t="shared" ref="BW331" si="5333">O331/O343</f>
        <v>5.2592702023932632E-2</v>
      </c>
      <c r="BX331" s="129" t="e">
        <f t="shared" ref="BX331" si="5334">P331/P343</f>
        <v>#DIV/0!</v>
      </c>
      <c r="BY331" s="130" t="e">
        <f t="shared" ref="BY331" si="5335">Q331/Q343</f>
        <v>#DIV/0!</v>
      </c>
      <c r="BZ331" s="131">
        <f t="shared" ref="BZ331" si="5336">R331/R343</f>
        <v>0</v>
      </c>
      <c r="CA331" s="132" t="e">
        <f t="shared" ref="CA331" si="5337">S331/S343</f>
        <v>#DIV/0!</v>
      </c>
      <c r="CB331" s="129" t="e">
        <f t="shared" ref="CB331" si="5338">T331/T343</f>
        <v>#DIV/0!</v>
      </c>
      <c r="CC331" s="130" t="e">
        <f t="shared" ref="CC331" si="5339">U331/U343</f>
        <v>#DIV/0!</v>
      </c>
      <c r="CD331" s="131" t="e">
        <f t="shared" ref="CD331" si="5340">V331/V343</f>
        <v>#DIV/0!</v>
      </c>
      <c r="CE331" s="132" t="e">
        <f t="shared" ref="CE331" si="5341">W331/W343</f>
        <v>#DIV/0!</v>
      </c>
      <c r="CF331" s="129" t="e">
        <f t="shared" ref="CF331" si="5342">X331/X343</f>
        <v>#DIV/0!</v>
      </c>
      <c r="CG331" s="130" t="e">
        <f t="shared" ref="CG331" si="5343">Y331/Y343</f>
        <v>#DIV/0!</v>
      </c>
      <c r="CH331" s="131" t="e">
        <f t="shared" ref="CH331" si="5344">Z331/Z343</f>
        <v>#DIV/0!</v>
      </c>
      <c r="CI331" s="129" t="e">
        <f t="shared" ref="CI331" si="5345">AA331/AA343</f>
        <v>#DIV/0!</v>
      </c>
      <c r="CJ331" s="135">
        <f t="shared" ref="CJ331" si="5346">AB331/AB343</f>
        <v>6.2398871509770568E-2</v>
      </c>
      <c r="CK331" s="136">
        <f t="shared" ref="CK331" si="5347">AC331/AC343</f>
        <v>5.8077965395038567E-2</v>
      </c>
    </row>
    <row r="332" spans="1:89" x14ac:dyDescent="0.15">
      <c r="A332" s="137" t="s">
        <v>29</v>
      </c>
      <c r="B332" s="206">
        <v>311</v>
      </c>
      <c r="C332" s="190">
        <v>284</v>
      </c>
      <c r="D332" s="191">
        <v>58</v>
      </c>
      <c r="E332" s="192">
        <v>110</v>
      </c>
      <c r="F332" s="189">
        <v>290</v>
      </c>
      <c r="G332" s="193">
        <v>151</v>
      </c>
      <c r="H332" s="191">
        <v>410</v>
      </c>
      <c r="I332" s="192">
        <v>286</v>
      </c>
      <c r="J332" s="189">
        <v>33</v>
      </c>
      <c r="K332" s="190">
        <v>18</v>
      </c>
      <c r="L332" s="191">
        <v>194</v>
      </c>
      <c r="M332" s="189">
        <v>195</v>
      </c>
      <c r="N332" s="194">
        <v>289</v>
      </c>
      <c r="O332" s="207">
        <v>379</v>
      </c>
      <c r="P332" s="189">
        <v>0</v>
      </c>
      <c r="Q332" s="190">
        <v>0</v>
      </c>
      <c r="R332" s="191">
        <v>0</v>
      </c>
      <c r="S332" s="192">
        <v>0</v>
      </c>
      <c r="T332" s="189">
        <v>0</v>
      </c>
      <c r="U332" s="193">
        <v>0</v>
      </c>
      <c r="V332" s="191">
        <v>0</v>
      </c>
      <c r="W332" s="208">
        <v>0</v>
      </c>
      <c r="X332" s="189">
        <v>0</v>
      </c>
      <c r="Y332" s="193">
        <v>0</v>
      </c>
      <c r="Z332" s="191">
        <v>0</v>
      </c>
      <c r="AA332" s="189">
        <v>0</v>
      </c>
      <c r="AB332" s="172">
        <f t="shared" si="5018"/>
        <v>1585</v>
      </c>
      <c r="AC332" s="173">
        <f t="shared" si="5019"/>
        <v>1423</v>
      </c>
      <c r="BI332" s="137" t="s">
        <v>29</v>
      </c>
      <c r="BJ332" s="129">
        <f>B332/B343</f>
        <v>6.8714096332302257E-2</v>
      </c>
      <c r="BK332" s="130">
        <f t="shared" ref="BK332" si="5348">C332/C343</f>
        <v>6.7218934911242603E-2</v>
      </c>
      <c r="BL332" s="131">
        <f t="shared" ref="BL332" si="5349">D332/D343</f>
        <v>4.707792207792208E-2</v>
      </c>
      <c r="BM332" s="132">
        <f t="shared" ref="BM332" si="5350">E332/E343</f>
        <v>6.7985166872682329E-2</v>
      </c>
      <c r="BN332" s="129">
        <f t="shared" ref="BN332" si="5351">F332/F343</f>
        <v>6.3084620404611699E-2</v>
      </c>
      <c r="BO332" s="130">
        <f t="shared" ref="BO332" si="5352">G332/G343</f>
        <v>5.1048005409060175E-2</v>
      </c>
      <c r="BP332" s="131">
        <f t="shared" ref="BP332" si="5353">H332/H343</f>
        <v>6.9585879158180583E-2</v>
      </c>
      <c r="BQ332" s="132">
        <f t="shared" ref="BQ332" si="5354">I332/I343</f>
        <v>6.4370920549178479E-2</v>
      </c>
      <c r="BR332" s="129">
        <f t="shared" ref="BR332" si="5355">J332/J343</f>
        <v>4.8888888888888891E-2</v>
      </c>
      <c r="BS332" s="130">
        <f t="shared" ref="BS332" si="5356">K332/K343</f>
        <v>2.7734976887519261E-2</v>
      </c>
      <c r="BT332" s="131">
        <f t="shared" ref="BT332" si="5357">L332/L343</f>
        <v>7.2442120985810307E-2</v>
      </c>
      <c r="BU332" s="129">
        <f t="shared" ref="BU332" si="5358">M332/M343</f>
        <v>5.86819139331929E-2</v>
      </c>
      <c r="BV332" s="133">
        <f t="shared" ref="BV332" si="5359">N332/N343</f>
        <v>6.4222222222222222E-2</v>
      </c>
      <c r="BW332" s="134">
        <f t="shared" ref="BW332" si="5360">O332/O343</f>
        <v>5.5990545132220418E-2</v>
      </c>
      <c r="BX332" s="129" t="e">
        <f t="shared" ref="BX332" si="5361">P332/P343</f>
        <v>#DIV/0!</v>
      </c>
      <c r="BY332" s="130" t="e">
        <f t="shared" ref="BY332" si="5362">Q332/Q343</f>
        <v>#DIV/0!</v>
      </c>
      <c r="BZ332" s="131">
        <f t="shared" ref="BZ332" si="5363">R332/R343</f>
        <v>0</v>
      </c>
      <c r="CA332" s="132" t="e">
        <f t="shared" ref="CA332" si="5364">S332/S343</f>
        <v>#DIV/0!</v>
      </c>
      <c r="CB332" s="129" t="e">
        <f t="shared" ref="CB332" si="5365">T332/T343</f>
        <v>#DIV/0!</v>
      </c>
      <c r="CC332" s="130" t="e">
        <f t="shared" ref="CC332" si="5366">U332/U343</f>
        <v>#DIV/0!</v>
      </c>
      <c r="CD332" s="131" t="e">
        <f t="shared" ref="CD332" si="5367">V332/V343</f>
        <v>#DIV/0!</v>
      </c>
      <c r="CE332" s="132" t="e">
        <f t="shared" ref="CE332" si="5368">W332/W343</f>
        <v>#DIV/0!</v>
      </c>
      <c r="CF332" s="129" t="e">
        <f t="shared" ref="CF332" si="5369">X332/X343</f>
        <v>#DIV/0!</v>
      </c>
      <c r="CG332" s="130" t="e">
        <f t="shared" ref="CG332" si="5370">Y332/Y343</f>
        <v>#DIV/0!</v>
      </c>
      <c r="CH332" s="131" t="e">
        <f t="shared" ref="CH332" si="5371">Z332/Z343</f>
        <v>#DIV/0!</v>
      </c>
      <c r="CI332" s="129" t="e">
        <f t="shared" ref="CI332" si="5372">AA332/AA343</f>
        <v>#DIV/0!</v>
      </c>
      <c r="CJ332" s="135">
        <f t="shared" ref="CJ332" si="5373">AB332/AB343</f>
        <v>6.5759449031240924E-2</v>
      </c>
      <c r="CK332" s="136">
        <f t="shared" ref="CK332" si="5374">AC332/AC343</f>
        <v>5.9328747133625181E-2</v>
      </c>
    </row>
    <row r="333" spans="1:89" x14ac:dyDescent="0.15">
      <c r="A333" s="146" t="s">
        <v>30</v>
      </c>
      <c r="B333" s="203">
        <v>357</v>
      </c>
      <c r="C333" s="197">
        <v>259</v>
      </c>
      <c r="D333" s="198">
        <v>71</v>
      </c>
      <c r="E333" s="199">
        <v>132</v>
      </c>
      <c r="F333" s="196">
        <v>274</v>
      </c>
      <c r="G333" s="200">
        <v>246</v>
      </c>
      <c r="H333" s="198">
        <v>399</v>
      </c>
      <c r="I333" s="199">
        <v>309</v>
      </c>
      <c r="J333" s="196">
        <v>53</v>
      </c>
      <c r="K333" s="197">
        <v>38</v>
      </c>
      <c r="L333" s="198">
        <v>168</v>
      </c>
      <c r="M333" s="196">
        <v>186</v>
      </c>
      <c r="N333" s="201">
        <v>337</v>
      </c>
      <c r="O333" s="204">
        <v>548</v>
      </c>
      <c r="P333" s="196">
        <v>0</v>
      </c>
      <c r="Q333" s="197">
        <v>0</v>
      </c>
      <c r="R333" s="198">
        <v>0</v>
      </c>
      <c r="S333" s="199">
        <v>0</v>
      </c>
      <c r="T333" s="196">
        <v>0</v>
      </c>
      <c r="U333" s="200">
        <v>0</v>
      </c>
      <c r="V333" s="198">
        <v>0</v>
      </c>
      <c r="W333" s="205">
        <v>0</v>
      </c>
      <c r="X333" s="196">
        <v>0</v>
      </c>
      <c r="Y333" s="200">
        <v>0</v>
      </c>
      <c r="Z333" s="198">
        <v>0</v>
      </c>
      <c r="AA333" s="196">
        <v>0</v>
      </c>
      <c r="AB333" s="172">
        <f t="shared" si="5018"/>
        <v>1659</v>
      </c>
      <c r="AC333" s="173">
        <f t="shared" si="5019"/>
        <v>1718</v>
      </c>
      <c r="BI333" s="146" t="s">
        <v>30</v>
      </c>
      <c r="BJ333" s="129">
        <f>B333/B343</f>
        <v>7.8877596111356613E-2</v>
      </c>
      <c r="BK333" s="130">
        <f t="shared" ref="BK333" si="5375">C333/C343</f>
        <v>6.1301775147928991E-2</v>
      </c>
      <c r="BL333" s="131">
        <f t="shared" ref="BL333" si="5376">D333/D343</f>
        <v>5.7629870129870128E-2</v>
      </c>
      <c r="BM333" s="132">
        <f t="shared" ref="BM333" si="5377">E333/E343</f>
        <v>8.1582200247218795E-2</v>
      </c>
      <c r="BN333" s="129">
        <f t="shared" ref="BN333" si="5378">F333/F343</f>
        <v>5.960408962366761E-2</v>
      </c>
      <c r="BO333" s="130">
        <f t="shared" ref="BO333" si="5379">G333/G343</f>
        <v>8.3164300202839755E-2</v>
      </c>
      <c r="BP333" s="131">
        <f t="shared" ref="BP333" si="5380">H333/H343</f>
        <v>6.771894093686355E-2</v>
      </c>
      <c r="BQ333" s="132">
        <f t="shared" ref="BQ333" si="5381">I333/I343</f>
        <v>6.9547602970965558E-2</v>
      </c>
      <c r="BR333" s="129">
        <f t="shared" ref="BR333" si="5382">J333/J343</f>
        <v>7.8518518518518515E-2</v>
      </c>
      <c r="BS333" s="130">
        <f t="shared" ref="BS333" si="5383">K333/K343</f>
        <v>5.8551617873651769E-2</v>
      </c>
      <c r="BT333" s="131">
        <f t="shared" ref="BT333" si="5384">L333/L343</f>
        <v>6.2733383121732642E-2</v>
      </c>
      <c r="BU333" s="129">
        <f t="shared" ref="BU333" si="5385">M333/M343</f>
        <v>5.5973517905507073E-2</v>
      </c>
      <c r="BV333" s="133">
        <f t="shared" ref="BV333" si="5386">N333/N343</f>
        <v>7.4888888888888894E-2</v>
      </c>
      <c r="BW333" s="134">
        <f t="shared" ref="BW333" si="5387">O333/O343</f>
        <v>8.0957305362682822E-2</v>
      </c>
      <c r="BX333" s="129" t="e">
        <f t="shared" ref="BX333" si="5388">P333/P343</f>
        <v>#DIV/0!</v>
      </c>
      <c r="BY333" s="130" t="e">
        <f t="shared" ref="BY333" si="5389">Q333/Q343</f>
        <v>#DIV/0!</v>
      </c>
      <c r="BZ333" s="131">
        <f t="shared" ref="BZ333" si="5390">R333/R343</f>
        <v>0</v>
      </c>
      <c r="CA333" s="132" t="e">
        <f t="shared" ref="CA333" si="5391">S333/S343</f>
        <v>#DIV/0!</v>
      </c>
      <c r="CB333" s="129" t="e">
        <f t="shared" ref="CB333" si="5392">T333/T343</f>
        <v>#DIV/0!</v>
      </c>
      <c r="CC333" s="130" t="e">
        <f t="shared" ref="CC333" si="5393">U333/U343</f>
        <v>#DIV/0!</v>
      </c>
      <c r="CD333" s="131" t="e">
        <f t="shared" ref="CD333" si="5394">V333/V343</f>
        <v>#DIV/0!</v>
      </c>
      <c r="CE333" s="132" t="e">
        <f t="shared" ref="CE333" si="5395">W333/W343</f>
        <v>#DIV/0!</v>
      </c>
      <c r="CF333" s="129" t="e">
        <f t="shared" ref="CF333" si="5396">X333/X343</f>
        <v>#DIV/0!</v>
      </c>
      <c r="CG333" s="130" t="e">
        <f t="shared" ref="CG333" si="5397">Y333/Y343</f>
        <v>#DIV/0!</v>
      </c>
      <c r="CH333" s="131" t="e">
        <f t="shared" ref="CH333" si="5398">Z333/Z343</f>
        <v>#DIV/0!</v>
      </c>
      <c r="CI333" s="129" t="e">
        <f t="shared" ref="CI333" si="5399">AA333/AA343</f>
        <v>#DIV/0!</v>
      </c>
      <c r="CJ333" s="135">
        <f t="shared" ref="CJ333" si="5400">AB333/AB343</f>
        <v>6.8829606273078034E-2</v>
      </c>
      <c r="CK333" s="136">
        <f t="shared" ref="CK333" si="5401">AC333/AC343</f>
        <v>7.1628100896393584E-2</v>
      </c>
    </row>
    <row r="334" spans="1:89" x14ac:dyDescent="0.15">
      <c r="A334" s="137" t="s">
        <v>31</v>
      </c>
      <c r="B334" s="206">
        <v>413</v>
      </c>
      <c r="C334" s="190">
        <v>297</v>
      </c>
      <c r="D334" s="191">
        <v>91</v>
      </c>
      <c r="E334" s="192">
        <v>133</v>
      </c>
      <c r="F334" s="189">
        <v>243</v>
      </c>
      <c r="G334" s="193">
        <v>341</v>
      </c>
      <c r="H334" s="191">
        <v>388</v>
      </c>
      <c r="I334" s="192">
        <v>391</v>
      </c>
      <c r="J334" s="189">
        <v>88</v>
      </c>
      <c r="K334" s="190">
        <v>24</v>
      </c>
      <c r="L334" s="191">
        <v>298</v>
      </c>
      <c r="M334" s="189">
        <v>165</v>
      </c>
      <c r="N334" s="194">
        <v>347</v>
      </c>
      <c r="O334" s="207">
        <v>537</v>
      </c>
      <c r="P334" s="189">
        <v>0</v>
      </c>
      <c r="Q334" s="190">
        <v>0</v>
      </c>
      <c r="R334" s="191">
        <v>0</v>
      </c>
      <c r="S334" s="192">
        <v>0</v>
      </c>
      <c r="T334" s="189">
        <v>0</v>
      </c>
      <c r="U334" s="193">
        <v>0</v>
      </c>
      <c r="V334" s="191">
        <v>0</v>
      </c>
      <c r="W334" s="208">
        <v>0</v>
      </c>
      <c r="X334" s="189">
        <v>0</v>
      </c>
      <c r="Y334" s="193">
        <v>0</v>
      </c>
      <c r="Z334" s="191">
        <v>0</v>
      </c>
      <c r="AA334" s="189">
        <v>0</v>
      </c>
      <c r="AB334" s="172">
        <f t="shared" si="5018"/>
        <v>1868</v>
      </c>
      <c r="AC334" s="173">
        <f t="shared" si="5019"/>
        <v>1888</v>
      </c>
      <c r="BI334" s="137" t="s">
        <v>31</v>
      </c>
      <c r="BJ334" s="129">
        <f>B334/B343</f>
        <v>9.1250552364118429E-2</v>
      </c>
      <c r="BK334" s="130">
        <f t="shared" ref="BK334" si="5402">C334/C343</f>
        <v>7.0295857988165678E-2</v>
      </c>
      <c r="BL334" s="131">
        <f t="shared" ref="BL334" si="5403">D334/D343</f>
        <v>7.3863636363636367E-2</v>
      </c>
      <c r="BM334" s="132">
        <f t="shared" ref="BM334" si="5404">E334/E343</f>
        <v>8.220024721878863E-2</v>
      </c>
      <c r="BN334" s="129">
        <f t="shared" ref="BN334" si="5405">F334/F343</f>
        <v>5.2860561235588424E-2</v>
      </c>
      <c r="BO334" s="130">
        <f t="shared" ref="BO334" si="5406">G334/G343</f>
        <v>0.11528059499661934</v>
      </c>
      <c r="BP334" s="131">
        <f t="shared" ref="BP334" si="5407">H334/H343</f>
        <v>6.5852002715546504E-2</v>
      </c>
      <c r="BQ334" s="132">
        <f t="shared" ref="BQ334" si="5408">I334/I343</f>
        <v>8.8003601170380377E-2</v>
      </c>
      <c r="BR334" s="129">
        <f t="shared" ref="BR334" si="5409">J334/J343</f>
        <v>0.13037037037037036</v>
      </c>
      <c r="BS334" s="130">
        <f t="shared" ref="BS334" si="5410">K334/K343</f>
        <v>3.6979969183359017E-2</v>
      </c>
      <c r="BT334" s="131">
        <f t="shared" ref="BT334" si="5411">L334/L343</f>
        <v>0.11127707244212098</v>
      </c>
      <c r="BU334" s="129">
        <f t="shared" ref="BU334" si="5412">M334/M343</f>
        <v>4.9653927174240144E-2</v>
      </c>
      <c r="BV334" s="133">
        <f t="shared" ref="BV334" si="5413">N334/N343</f>
        <v>7.7111111111111116E-2</v>
      </c>
      <c r="BW334" s="134">
        <f t="shared" ref="BW334" si="5414">O334/O343</f>
        <v>7.9332249963066925E-2</v>
      </c>
      <c r="BX334" s="129" t="e">
        <f t="shared" ref="BX334" si="5415">P334/P343</f>
        <v>#DIV/0!</v>
      </c>
      <c r="BY334" s="130" t="e">
        <f t="shared" ref="BY334" si="5416">Q334/Q343</f>
        <v>#DIV/0!</v>
      </c>
      <c r="BZ334" s="131">
        <f t="shared" ref="BZ334" si="5417">R334/R343</f>
        <v>0</v>
      </c>
      <c r="CA334" s="132" t="e">
        <f t="shared" ref="CA334" si="5418">S334/S343</f>
        <v>#DIV/0!</v>
      </c>
      <c r="CB334" s="129" t="e">
        <f t="shared" ref="CB334" si="5419">T334/T343</f>
        <v>#DIV/0!</v>
      </c>
      <c r="CC334" s="130" t="e">
        <f t="shared" ref="CC334" si="5420">U334/U343</f>
        <v>#DIV/0!</v>
      </c>
      <c r="CD334" s="131" t="e">
        <f t="shared" ref="CD334" si="5421">V334/V343</f>
        <v>#DIV/0!</v>
      </c>
      <c r="CE334" s="132" t="e">
        <f t="shared" ref="CE334" si="5422">W334/W343</f>
        <v>#DIV/0!</v>
      </c>
      <c r="CF334" s="129" t="e">
        <f t="shared" ref="CF334" si="5423">X334/X343</f>
        <v>#DIV/0!</v>
      </c>
      <c r="CG334" s="130" t="e">
        <f t="shared" ref="CG334" si="5424">Y334/Y343</f>
        <v>#DIV/0!</v>
      </c>
      <c r="CH334" s="131" t="e">
        <f t="shared" ref="CH334" si="5425">Z334/Z343</f>
        <v>#DIV/0!</v>
      </c>
      <c r="CI334" s="129" t="e">
        <f t="shared" ref="CI334" si="5426">AA334/AA343</f>
        <v>#DIV/0!</v>
      </c>
      <c r="CJ334" s="135">
        <f t="shared" ref="CJ334" si="5427">AB334/AB343</f>
        <v>7.750072605069909E-2</v>
      </c>
      <c r="CK334" s="136">
        <f t="shared" ref="CK334" si="5428">AC334/AC343</f>
        <v>7.871586408171774E-2</v>
      </c>
    </row>
    <row r="335" spans="1:89" x14ac:dyDescent="0.15">
      <c r="A335" s="146" t="s">
        <v>32</v>
      </c>
      <c r="B335" s="203">
        <v>535</v>
      </c>
      <c r="C335" s="197">
        <v>347</v>
      </c>
      <c r="D335" s="198">
        <v>57</v>
      </c>
      <c r="E335" s="199">
        <v>155</v>
      </c>
      <c r="F335" s="196">
        <v>175</v>
      </c>
      <c r="G335" s="200">
        <v>582</v>
      </c>
      <c r="H335" s="198">
        <v>456</v>
      </c>
      <c r="I335" s="199">
        <v>504</v>
      </c>
      <c r="J335" s="196">
        <v>103</v>
      </c>
      <c r="K335" s="197">
        <v>33</v>
      </c>
      <c r="L335" s="198">
        <v>405</v>
      </c>
      <c r="M335" s="196">
        <v>147</v>
      </c>
      <c r="N335" s="201">
        <v>482</v>
      </c>
      <c r="O335" s="204">
        <v>406</v>
      </c>
      <c r="P335" s="196">
        <v>0</v>
      </c>
      <c r="Q335" s="197">
        <v>0</v>
      </c>
      <c r="R335" s="198">
        <v>0</v>
      </c>
      <c r="S335" s="199">
        <v>0</v>
      </c>
      <c r="T335" s="196">
        <v>0</v>
      </c>
      <c r="U335" s="200">
        <v>0</v>
      </c>
      <c r="V335" s="198">
        <v>0</v>
      </c>
      <c r="W335" s="205">
        <v>0</v>
      </c>
      <c r="X335" s="196">
        <v>0</v>
      </c>
      <c r="Y335" s="200">
        <v>0</v>
      </c>
      <c r="Z335" s="198">
        <v>0</v>
      </c>
      <c r="AA335" s="196">
        <v>0</v>
      </c>
      <c r="AB335" s="172">
        <f t="shared" si="5018"/>
        <v>2213</v>
      </c>
      <c r="AC335" s="173">
        <f t="shared" si="5019"/>
        <v>2174</v>
      </c>
      <c r="BI335" s="146" t="s">
        <v>32</v>
      </c>
      <c r="BJ335" s="129">
        <f>B335/B343</f>
        <v>0.11820592134334953</v>
      </c>
      <c r="BK335" s="130">
        <f t="shared" ref="BK335" si="5429">C335/C343</f>
        <v>8.2130177514792901E-2</v>
      </c>
      <c r="BL335" s="131">
        <f t="shared" ref="BL335" si="5430">D335/D343</f>
        <v>4.6266233766233768E-2</v>
      </c>
      <c r="BM335" s="132">
        <f t="shared" ref="BM335" si="5431">E335/E343</f>
        <v>9.5797280593325096E-2</v>
      </c>
      <c r="BN335" s="129">
        <f t="shared" ref="BN335" si="5432">F335/F343</f>
        <v>3.8068305416576027E-2</v>
      </c>
      <c r="BO335" s="130">
        <f t="shared" ref="BO335" si="5433">G335/G343</f>
        <v>0.19675456389452334</v>
      </c>
      <c r="BP335" s="131">
        <f t="shared" ref="BP335" si="5434">H335/H343</f>
        <v>7.7393075356415472E-2</v>
      </c>
      <c r="BQ335" s="132">
        <f t="shared" ref="BQ335" si="5435">I335/I343</f>
        <v>0.11343686698176908</v>
      </c>
      <c r="BR335" s="129">
        <f t="shared" ref="BR335" si="5436">J335/J343</f>
        <v>0.15259259259259259</v>
      </c>
      <c r="BS335" s="130">
        <f t="shared" ref="BS335" si="5437">K335/K343</f>
        <v>5.0847457627118647E-2</v>
      </c>
      <c r="BT335" s="131">
        <f t="shared" ref="BT335" si="5438">L335/L343</f>
        <v>0.15123226288274833</v>
      </c>
      <c r="BU335" s="129">
        <f t="shared" ref="BU335" si="5439">M335/M343</f>
        <v>4.4237135118868495E-2</v>
      </c>
      <c r="BV335" s="133">
        <f t="shared" ref="BV335" si="5440">N335/N343</f>
        <v>0.10711111111111112</v>
      </c>
      <c r="BW335" s="134">
        <f t="shared" ref="BW335" si="5441">O335/O343</f>
        <v>5.9979317476732158E-2</v>
      </c>
      <c r="BX335" s="129" t="e">
        <f t="shared" ref="BX335" si="5442">P335/P343</f>
        <v>#DIV/0!</v>
      </c>
      <c r="BY335" s="130" t="e">
        <f t="shared" ref="BY335" si="5443">Q335/Q343</f>
        <v>#DIV/0!</v>
      </c>
      <c r="BZ335" s="131">
        <f t="shared" ref="BZ335" si="5444">R335/R343</f>
        <v>0</v>
      </c>
      <c r="CA335" s="132" t="e">
        <f t="shared" ref="CA335" si="5445">S335/S343</f>
        <v>#DIV/0!</v>
      </c>
      <c r="CB335" s="129" t="e">
        <f t="shared" ref="CB335" si="5446">T335/T343</f>
        <v>#DIV/0!</v>
      </c>
      <c r="CC335" s="130" t="e">
        <f t="shared" ref="CC335" si="5447">U335/U343</f>
        <v>#DIV/0!</v>
      </c>
      <c r="CD335" s="131" t="e">
        <f t="shared" ref="CD335" si="5448">V335/V343</f>
        <v>#DIV/0!</v>
      </c>
      <c r="CE335" s="132" t="e">
        <f t="shared" ref="CE335" si="5449">W335/W343</f>
        <v>#DIV/0!</v>
      </c>
      <c r="CF335" s="129" t="e">
        <f t="shared" ref="CF335" si="5450">X335/X343</f>
        <v>#DIV/0!</v>
      </c>
      <c r="CG335" s="130" t="e">
        <f t="shared" ref="CG335" si="5451">Y335/Y343</f>
        <v>#DIV/0!</v>
      </c>
      <c r="CH335" s="131" t="e">
        <f t="shared" ref="CH335" si="5452">Z335/Z343</f>
        <v>#DIV/0!</v>
      </c>
      <c r="CI335" s="129" t="e">
        <f t="shared" ref="CI335" si="5453">AA335/AA343</f>
        <v>#DIV/0!</v>
      </c>
      <c r="CJ335" s="135">
        <f t="shared" ref="CJ335" si="5454">AB335/AB343</f>
        <v>9.1814296975480228E-2</v>
      </c>
      <c r="CK335" s="136">
        <f t="shared" ref="CK335" si="5455">AC335/AC343</f>
        <v>9.063998332291015E-2</v>
      </c>
    </row>
    <row r="336" spans="1:89" x14ac:dyDescent="0.15">
      <c r="A336" s="137" t="s">
        <v>33</v>
      </c>
      <c r="B336" s="206">
        <v>229</v>
      </c>
      <c r="C336" s="190">
        <v>320</v>
      </c>
      <c r="D336" s="191">
        <v>28</v>
      </c>
      <c r="E336" s="192">
        <v>136</v>
      </c>
      <c r="F336" s="189">
        <v>103</v>
      </c>
      <c r="G336" s="193">
        <v>355</v>
      </c>
      <c r="H336" s="191">
        <v>306</v>
      </c>
      <c r="I336" s="192">
        <v>290</v>
      </c>
      <c r="J336" s="189">
        <v>74</v>
      </c>
      <c r="K336" s="190">
        <v>26</v>
      </c>
      <c r="L336" s="191">
        <v>268</v>
      </c>
      <c r="M336" s="189">
        <v>71</v>
      </c>
      <c r="N336" s="194">
        <v>261</v>
      </c>
      <c r="O336" s="207">
        <v>390</v>
      </c>
      <c r="P336" s="189">
        <v>0</v>
      </c>
      <c r="Q336" s="190">
        <v>0</v>
      </c>
      <c r="R336" s="191">
        <v>0</v>
      </c>
      <c r="S336" s="192">
        <v>0</v>
      </c>
      <c r="T336" s="189">
        <v>0</v>
      </c>
      <c r="U336" s="193">
        <v>0</v>
      </c>
      <c r="V336" s="191">
        <v>0</v>
      </c>
      <c r="W336" s="208">
        <v>0</v>
      </c>
      <c r="X336" s="189">
        <v>0</v>
      </c>
      <c r="Y336" s="193">
        <v>0</v>
      </c>
      <c r="Z336" s="191">
        <v>0</v>
      </c>
      <c r="AA336" s="189">
        <v>0</v>
      </c>
      <c r="AB336" s="172">
        <f t="shared" si="5018"/>
        <v>1269</v>
      </c>
      <c r="AC336" s="173">
        <f t="shared" si="5019"/>
        <v>1588</v>
      </c>
      <c r="BI336" s="137" t="s">
        <v>33</v>
      </c>
      <c r="BJ336" s="129">
        <f>B336/B343</f>
        <v>5.0596553247901015E-2</v>
      </c>
      <c r="BK336" s="130">
        <f t="shared" ref="BK336" si="5456">C336/C343</f>
        <v>7.5739644970414202E-2</v>
      </c>
      <c r="BL336" s="131">
        <f t="shared" ref="BL336" si="5457">D336/D343</f>
        <v>2.2727272727272728E-2</v>
      </c>
      <c r="BM336" s="132">
        <f t="shared" ref="BM336" si="5458">E336/E343</f>
        <v>8.4054388133498151E-2</v>
      </c>
      <c r="BN336" s="129">
        <f t="shared" ref="BN336" si="5459">F336/F343</f>
        <v>2.2405916902327606E-2</v>
      </c>
      <c r="BO336" s="130">
        <f t="shared" ref="BO336" si="5460">G336/G343</f>
        <v>0.12001352265043949</v>
      </c>
      <c r="BP336" s="131">
        <f t="shared" ref="BP336" si="5461">H336/H343</f>
        <v>5.1934826883910386E-2</v>
      </c>
      <c r="BQ336" s="132">
        <f t="shared" ref="BQ336" si="5462">I336/I343</f>
        <v>6.5271213144271895E-2</v>
      </c>
      <c r="BR336" s="129">
        <f t="shared" ref="BR336" si="5463">J336/J343</f>
        <v>0.10962962962962963</v>
      </c>
      <c r="BS336" s="130">
        <f t="shared" ref="BS336" si="5464">K336/K343</f>
        <v>4.0061633281972264E-2</v>
      </c>
      <c r="BT336" s="131">
        <f t="shared" ref="BT336" si="5465">L336/L343</f>
        <v>0.10007468259895444</v>
      </c>
      <c r="BU336" s="129">
        <f t="shared" ref="BU336" si="5466">M336/M343</f>
        <v>2.1366235329521515E-2</v>
      </c>
      <c r="BV336" s="133">
        <f t="shared" ref="BV336" si="5467">N336/N343</f>
        <v>5.8000000000000003E-2</v>
      </c>
      <c r="BW336" s="134">
        <f t="shared" ref="BW336" si="5468">O336/O343</f>
        <v>5.7615600531836314E-2</v>
      </c>
      <c r="BX336" s="129" t="e">
        <f t="shared" ref="BX336" si="5469">P336/P343</f>
        <v>#DIV/0!</v>
      </c>
      <c r="BY336" s="130" t="e">
        <f t="shared" ref="BY336" si="5470">Q336/Q343</f>
        <v>#DIV/0!</v>
      </c>
      <c r="BZ336" s="131">
        <f t="shared" ref="BZ336" si="5471">R336/R343</f>
        <v>0</v>
      </c>
      <c r="CA336" s="132" t="e">
        <f t="shared" ref="CA336" si="5472">S336/S343</f>
        <v>#DIV/0!</v>
      </c>
      <c r="CB336" s="129" t="e">
        <f t="shared" ref="CB336" si="5473">T336/T343</f>
        <v>#DIV/0!</v>
      </c>
      <c r="CC336" s="130" t="e">
        <f t="shared" ref="CC336" si="5474">U336/U343</f>
        <v>#DIV/0!</v>
      </c>
      <c r="CD336" s="131" t="e">
        <f t="shared" ref="CD336" si="5475">V336/V343</f>
        <v>#DIV/0!</v>
      </c>
      <c r="CE336" s="132" t="e">
        <f t="shared" ref="CE336" si="5476">W336/W343</f>
        <v>#DIV/0!</v>
      </c>
      <c r="CF336" s="129" t="e">
        <f t="shared" ref="CF336" si="5477">X336/X343</f>
        <v>#DIV/0!</v>
      </c>
      <c r="CG336" s="130" t="e">
        <f t="shared" ref="CG336" si="5478">Y336/Y343</f>
        <v>#DIV/0!</v>
      </c>
      <c r="CH336" s="131" t="e">
        <f t="shared" ref="CH336" si="5479">Z336/Z343</f>
        <v>#DIV/0!</v>
      </c>
      <c r="CI336" s="129" t="e">
        <f t="shared" ref="CI336" si="5480">AA336/AA343</f>
        <v>#DIV/0!</v>
      </c>
      <c r="CJ336" s="135">
        <f t="shared" ref="CJ336" si="5481">AB336/AB343</f>
        <v>5.2649047836368916E-2</v>
      </c>
      <c r="CK336" s="136">
        <f t="shared" ref="CK336" si="5482">AC336/AC343</f>
        <v>6.6208046695851577E-2</v>
      </c>
    </row>
    <row r="337" spans="1:89" x14ac:dyDescent="0.15">
      <c r="A337" s="146" t="s">
        <v>34</v>
      </c>
      <c r="B337" s="203">
        <v>17</v>
      </c>
      <c r="C337" s="197">
        <v>138</v>
      </c>
      <c r="D337" s="198">
        <v>13</v>
      </c>
      <c r="E337" s="199">
        <v>74</v>
      </c>
      <c r="F337" s="196">
        <v>22</v>
      </c>
      <c r="G337" s="200">
        <v>188</v>
      </c>
      <c r="H337" s="198">
        <v>75</v>
      </c>
      <c r="I337" s="199">
        <v>153</v>
      </c>
      <c r="J337" s="196">
        <v>26</v>
      </c>
      <c r="K337" s="197">
        <v>21</v>
      </c>
      <c r="L337" s="198">
        <v>263</v>
      </c>
      <c r="M337" s="196">
        <v>33</v>
      </c>
      <c r="N337" s="201">
        <v>116</v>
      </c>
      <c r="O337" s="204">
        <v>133</v>
      </c>
      <c r="P337" s="196">
        <v>0</v>
      </c>
      <c r="Q337" s="197">
        <v>0</v>
      </c>
      <c r="R337" s="198">
        <v>0</v>
      </c>
      <c r="S337" s="199">
        <v>0</v>
      </c>
      <c r="T337" s="196">
        <v>0</v>
      </c>
      <c r="U337" s="200">
        <v>0</v>
      </c>
      <c r="V337" s="198">
        <v>0</v>
      </c>
      <c r="W337" s="205">
        <v>0</v>
      </c>
      <c r="X337" s="196">
        <v>0</v>
      </c>
      <c r="Y337" s="200">
        <v>0</v>
      </c>
      <c r="Z337" s="198">
        <v>0</v>
      </c>
      <c r="AA337" s="196">
        <v>0</v>
      </c>
      <c r="AB337" s="172">
        <f t="shared" si="5018"/>
        <v>532</v>
      </c>
      <c r="AC337" s="173">
        <f t="shared" si="5019"/>
        <v>740</v>
      </c>
      <c r="BI337" s="146" t="s">
        <v>34</v>
      </c>
      <c r="BJ337" s="129">
        <f>B337/B343</f>
        <v>3.7560760053026955E-3</v>
      </c>
      <c r="BK337" s="130">
        <f t="shared" ref="BK337" si="5483">C337/C343</f>
        <v>3.2662721893491127E-2</v>
      </c>
      <c r="BL337" s="131">
        <f t="shared" ref="BL337" si="5484">D337/D343</f>
        <v>1.0551948051948052E-2</v>
      </c>
      <c r="BM337" s="132">
        <f t="shared" ref="BM337" si="5485">E337/E343</f>
        <v>4.573547589616811E-2</v>
      </c>
      <c r="BN337" s="129">
        <f t="shared" ref="BN337" si="5486">F337/F343</f>
        <v>4.7857298237981294E-3</v>
      </c>
      <c r="BO337" s="130">
        <f t="shared" ref="BO337" si="5487">G337/G343</f>
        <v>6.3556457065584854E-2</v>
      </c>
      <c r="BP337" s="131">
        <f t="shared" ref="BP337" si="5488">H337/H343</f>
        <v>1.2729124236252547E-2</v>
      </c>
      <c r="BQ337" s="132">
        <f t="shared" ref="BQ337" si="5489">I337/I343</f>
        <v>3.4436191762322751E-2</v>
      </c>
      <c r="BR337" s="129">
        <f t="shared" ref="BR337" si="5490">J337/J343</f>
        <v>3.8518518518518521E-2</v>
      </c>
      <c r="BS337" s="130">
        <f t="shared" ref="BS337" si="5491">K337/K343</f>
        <v>3.2357473035439135E-2</v>
      </c>
      <c r="BT337" s="131">
        <f t="shared" ref="BT337" si="5492">L337/L343</f>
        <v>9.8207617625093349E-2</v>
      </c>
      <c r="BU337" s="129">
        <f t="shared" ref="BU337" si="5493">M337/M343</f>
        <v>9.9307854348480284E-3</v>
      </c>
      <c r="BV337" s="133">
        <f t="shared" ref="BV337" si="5494">N337/N343</f>
        <v>2.5777777777777778E-2</v>
      </c>
      <c r="BW337" s="134">
        <f t="shared" ref="BW337" si="5495">O337/O343</f>
        <v>1.9648397104446741E-2</v>
      </c>
      <c r="BX337" s="129" t="e">
        <f t="shared" ref="BX337" si="5496">P337/P343</f>
        <v>#DIV/0!</v>
      </c>
      <c r="BY337" s="130" t="e">
        <f t="shared" ref="BY337" si="5497">Q337/Q343</f>
        <v>#DIV/0!</v>
      </c>
      <c r="BZ337" s="131">
        <f t="shared" ref="BZ337" si="5498">R337/R343</f>
        <v>0</v>
      </c>
      <c r="CA337" s="132" t="e">
        <f t="shared" ref="CA337" si="5499">S337/S343</f>
        <v>#DIV/0!</v>
      </c>
      <c r="CB337" s="129" t="e">
        <f t="shared" ref="CB337" si="5500">T337/T343</f>
        <v>#DIV/0!</v>
      </c>
      <c r="CC337" s="130" t="e">
        <f t="shared" ref="CC337" si="5501">U337/U343</f>
        <v>#DIV/0!</v>
      </c>
      <c r="CD337" s="131" t="e">
        <f t="shared" ref="CD337" si="5502">V337/V343</f>
        <v>#DIV/0!</v>
      </c>
      <c r="CE337" s="132" t="e">
        <f t="shared" ref="CE337" si="5503">W337/W343</f>
        <v>#DIV/0!</v>
      </c>
      <c r="CF337" s="129" t="e">
        <f t="shared" ref="CF337" si="5504">X337/X343</f>
        <v>#DIV/0!</v>
      </c>
      <c r="CG337" s="130" t="e">
        <f t="shared" ref="CG337" si="5505">Y337/Y343</f>
        <v>#DIV/0!</v>
      </c>
      <c r="CH337" s="131" t="e">
        <f t="shared" ref="CH337" si="5506">Z337/Z343</f>
        <v>#DIV/0!</v>
      </c>
      <c r="CI337" s="129" t="e">
        <f t="shared" ref="CI337" si="5507">AA337/AA343</f>
        <v>#DIV/0!</v>
      </c>
      <c r="CJ337" s="135">
        <f t="shared" ref="CJ337" si="5508">AB337/AB343</f>
        <v>2.207194125212629E-2</v>
      </c>
      <c r="CK337" s="136">
        <f t="shared" ref="CK337" si="5509">AC337/AC343</f>
        <v>3.0852616218469877E-2</v>
      </c>
    </row>
    <row r="338" spans="1:89" x14ac:dyDescent="0.15">
      <c r="A338" s="137" t="s">
        <v>35</v>
      </c>
      <c r="B338" s="206">
        <v>0</v>
      </c>
      <c r="C338" s="190">
        <v>24</v>
      </c>
      <c r="D338" s="191">
        <v>0</v>
      </c>
      <c r="E338" s="192">
        <v>2</v>
      </c>
      <c r="F338" s="189">
        <v>0</v>
      </c>
      <c r="G338" s="193">
        <v>11</v>
      </c>
      <c r="H338" s="191">
        <v>0</v>
      </c>
      <c r="I338" s="192">
        <v>0</v>
      </c>
      <c r="J338" s="189">
        <v>0</v>
      </c>
      <c r="K338" s="190">
        <v>0</v>
      </c>
      <c r="L338" s="191">
        <v>0</v>
      </c>
      <c r="M338" s="189">
        <v>0</v>
      </c>
      <c r="N338" s="194">
        <v>0</v>
      </c>
      <c r="O338" s="207">
        <v>0</v>
      </c>
      <c r="P338" s="189">
        <v>0</v>
      </c>
      <c r="Q338" s="190">
        <v>0</v>
      </c>
      <c r="R338" s="191">
        <v>0</v>
      </c>
      <c r="S338" s="192">
        <v>0</v>
      </c>
      <c r="T338" s="189">
        <v>0</v>
      </c>
      <c r="U338" s="193">
        <v>0</v>
      </c>
      <c r="V338" s="191">
        <v>0</v>
      </c>
      <c r="W338" s="208">
        <v>0</v>
      </c>
      <c r="X338" s="189">
        <v>0</v>
      </c>
      <c r="Y338" s="193">
        <v>0</v>
      </c>
      <c r="Z338" s="191">
        <v>0</v>
      </c>
      <c r="AA338" s="189">
        <v>0</v>
      </c>
      <c r="AB338" s="172">
        <f t="shared" si="5018"/>
        <v>0</v>
      </c>
      <c r="AC338" s="173">
        <f t="shared" si="5019"/>
        <v>37</v>
      </c>
      <c r="BI338" s="137" t="s">
        <v>35</v>
      </c>
      <c r="BJ338" s="129">
        <f>B338/B343</f>
        <v>0</v>
      </c>
      <c r="BK338" s="130">
        <f t="shared" ref="BK338" si="5510">C338/C343</f>
        <v>5.6804733727810648E-3</v>
      </c>
      <c r="BL338" s="131">
        <f t="shared" ref="BL338" si="5511">D338/D343</f>
        <v>0</v>
      </c>
      <c r="BM338" s="132">
        <f t="shared" ref="BM338" si="5512">E338/E343</f>
        <v>1.2360939431396785E-3</v>
      </c>
      <c r="BN338" s="129">
        <f t="shared" ref="BN338" si="5513">F338/F343</f>
        <v>0</v>
      </c>
      <c r="BO338" s="130">
        <f t="shared" ref="BO338" si="5514">G338/G343</f>
        <v>3.7187288708586883E-3</v>
      </c>
      <c r="BP338" s="131">
        <f t="shared" ref="BP338" si="5515">H338/H343</f>
        <v>0</v>
      </c>
      <c r="BQ338" s="132">
        <f t="shared" ref="BQ338" si="5516">I338/I343</f>
        <v>0</v>
      </c>
      <c r="BR338" s="129">
        <f t="shared" ref="BR338" si="5517">J338/J343</f>
        <v>0</v>
      </c>
      <c r="BS338" s="130">
        <f t="shared" ref="BS338" si="5518">K338/K343</f>
        <v>0</v>
      </c>
      <c r="BT338" s="131">
        <f t="shared" ref="BT338" si="5519">L338/L343</f>
        <v>0</v>
      </c>
      <c r="BU338" s="129">
        <f t="shared" ref="BU338" si="5520">M338/M343</f>
        <v>0</v>
      </c>
      <c r="BV338" s="133">
        <f t="shared" ref="BV338" si="5521">N338/N343</f>
        <v>0</v>
      </c>
      <c r="BW338" s="134">
        <f t="shared" ref="BW338" si="5522">O338/O343</f>
        <v>0</v>
      </c>
      <c r="BX338" s="129" t="e">
        <f t="shared" ref="BX338" si="5523">P338/P343</f>
        <v>#DIV/0!</v>
      </c>
      <c r="BY338" s="130" t="e">
        <f t="shared" ref="BY338" si="5524">Q338/Q343</f>
        <v>#DIV/0!</v>
      </c>
      <c r="BZ338" s="131">
        <f t="shared" ref="BZ338" si="5525">R338/R343</f>
        <v>0</v>
      </c>
      <c r="CA338" s="132" t="e">
        <f t="shared" ref="CA338" si="5526">S338/S343</f>
        <v>#DIV/0!</v>
      </c>
      <c r="CB338" s="129" t="e">
        <f t="shared" ref="CB338" si="5527">T338/T343</f>
        <v>#DIV/0!</v>
      </c>
      <c r="CC338" s="130" t="e">
        <f t="shared" ref="CC338" si="5528">U338/U343</f>
        <v>#DIV/0!</v>
      </c>
      <c r="CD338" s="131" t="e">
        <f t="shared" ref="CD338" si="5529">V338/V343</f>
        <v>#DIV/0!</v>
      </c>
      <c r="CE338" s="132" t="e">
        <f t="shared" ref="CE338" si="5530">W338/W343</f>
        <v>#DIV/0!</v>
      </c>
      <c r="CF338" s="129" t="e">
        <f t="shared" ref="CF338" si="5531">X338/X343</f>
        <v>#DIV/0!</v>
      </c>
      <c r="CG338" s="130" t="e">
        <f t="shared" ref="CG338" si="5532">Y338/Y343</f>
        <v>#DIV/0!</v>
      </c>
      <c r="CH338" s="131" t="e">
        <f t="shared" ref="CH338" si="5533">Z338/Z343</f>
        <v>#DIV/0!</v>
      </c>
      <c r="CI338" s="129" t="e">
        <f t="shared" ref="CI338" si="5534">AA338/AA343</f>
        <v>#DIV/0!</v>
      </c>
      <c r="CJ338" s="135">
        <f t="shared" ref="CJ338" si="5535">AB338/AB343</f>
        <v>0</v>
      </c>
      <c r="CK338" s="136">
        <f t="shared" ref="CK338" si="5536">AC338/AC343</f>
        <v>1.5426308109234938E-3</v>
      </c>
    </row>
    <row r="339" spans="1:89" x14ac:dyDescent="0.15">
      <c r="A339" s="146" t="s">
        <v>36</v>
      </c>
      <c r="B339" s="203">
        <v>0</v>
      </c>
      <c r="C339" s="197">
        <v>0</v>
      </c>
      <c r="D339" s="198">
        <v>0</v>
      </c>
      <c r="E339" s="199">
        <v>0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0</v>
      </c>
      <c r="AC339" s="173">
        <f t="shared" si="5019"/>
        <v>0</v>
      </c>
      <c r="BI339" s="146" t="s">
        <v>36</v>
      </c>
      <c r="BJ339" s="129">
        <f>B339/B343</f>
        <v>0</v>
      </c>
      <c r="BK339" s="130">
        <f t="shared" ref="BK339" si="5537">C339/C343</f>
        <v>0</v>
      </c>
      <c r="BL339" s="131">
        <f t="shared" ref="BL339" si="5538">D339/D343</f>
        <v>0</v>
      </c>
      <c r="BM339" s="132">
        <f t="shared" ref="BM339" si="5539">E339/E343</f>
        <v>0</v>
      </c>
      <c r="BN339" s="129">
        <f t="shared" ref="BN339" si="5540">F339/F343</f>
        <v>0</v>
      </c>
      <c r="BO339" s="130">
        <f t="shared" ref="BO339" si="5541">G339/G343</f>
        <v>0</v>
      </c>
      <c r="BP339" s="131">
        <f t="shared" ref="BP339" si="5542">H339/H343</f>
        <v>0</v>
      </c>
      <c r="BQ339" s="132">
        <f t="shared" ref="BQ339" si="5543">I339/I343</f>
        <v>0</v>
      </c>
      <c r="BR339" s="129">
        <f t="shared" ref="BR339" si="5544">J339/J343</f>
        <v>0</v>
      </c>
      <c r="BS339" s="130">
        <f t="shared" ref="BS339" si="5545">K339/K343</f>
        <v>0</v>
      </c>
      <c r="BT339" s="131">
        <f t="shared" ref="BT339" si="5546">L339/L343</f>
        <v>0</v>
      </c>
      <c r="BU339" s="129">
        <f t="shared" ref="BU339" si="5547">M339/M343</f>
        <v>0</v>
      </c>
      <c r="BV339" s="133">
        <f t="shared" ref="BV339" si="5548">N339/N343</f>
        <v>0</v>
      </c>
      <c r="BW339" s="134">
        <f t="shared" ref="BW339" si="5549">O339/O343</f>
        <v>0</v>
      </c>
      <c r="BX339" s="129" t="e">
        <f t="shared" ref="BX339" si="5550">P339/P343</f>
        <v>#DIV/0!</v>
      </c>
      <c r="BY339" s="130" t="e">
        <f t="shared" ref="BY339" si="5551">Q339/Q343</f>
        <v>#DIV/0!</v>
      </c>
      <c r="BZ339" s="131">
        <f t="shared" ref="BZ339" si="5552">R339/R343</f>
        <v>0</v>
      </c>
      <c r="CA339" s="132" t="e">
        <f t="shared" ref="CA339" si="5553">S339/S343</f>
        <v>#DIV/0!</v>
      </c>
      <c r="CB339" s="129" t="e">
        <f t="shared" ref="CB339" si="5554">T339/T343</f>
        <v>#DIV/0!</v>
      </c>
      <c r="CC339" s="130" t="e">
        <f t="shared" ref="CC339" si="5555">U339/U343</f>
        <v>#DIV/0!</v>
      </c>
      <c r="CD339" s="131" t="e">
        <f t="shared" ref="CD339" si="5556">V339/V343</f>
        <v>#DIV/0!</v>
      </c>
      <c r="CE339" s="132" t="e">
        <f t="shared" ref="CE339" si="5557">W339/W343</f>
        <v>#DIV/0!</v>
      </c>
      <c r="CF339" s="129" t="e">
        <f t="shared" ref="CF339" si="5558">X339/X343</f>
        <v>#DIV/0!</v>
      </c>
      <c r="CG339" s="130" t="e">
        <f t="shared" ref="CG339" si="5559">Y339/Y343</f>
        <v>#DIV/0!</v>
      </c>
      <c r="CH339" s="131" t="e">
        <f t="shared" ref="CH339" si="5560">Z339/Z343</f>
        <v>#DIV/0!</v>
      </c>
      <c r="CI339" s="129" t="e">
        <f t="shared" ref="CI339" si="5561">AA339/AA343</f>
        <v>#DIV/0!</v>
      </c>
      <c r="CJ339" s="135">
        <f t="shared" ref="CJ339" si="5562">AB339/AB343</f>
        <v>0</v>
      </c>
      <c r="CK339" s="136">
        <f t="shared" ref="CK339" si="5563">AC339/AC343</f>
        <v>0</v>
      </c>
    </row>
    <row r="340" spans="1:89" x14ac:dyDescent="0.15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 t="e">
        <f t="shared" ref="BX340" si="5577">P340/P343</f>
        <v>#DIV/0!</v>
      </c>
      <c r="BY340" s="130" t="e">
        <f t="shared" ref="BY340" si="5578">Q340/Q343</f>
        <v>#DIV/0!</v>
      </c>
      <c r="BZ340" s="131">
        <f t="shared" ref="BZ340" si="5579">R340/R343</f>
        <v>0</v>
      </c>
      <c r="CA340" s="132" t="e">
        <f t="shared" ref="CA340" si="5580">S340/S343</f>
        <v>#DIV/0!</v>
      </c>
      <c r="CB340" s="129" t="e">
        <f t="shared" ref="CB340" si="5581">T340/T343</f>
        <v>#DIV/0!</v>
      </c>
      <c r="CC340" s="130" t="e">
        <f t="shared" ref="CC340" si="5582">U340/U343</f>
        <v>#DIV/0!</v>
      </c>
      <c r="CD340" s="131" t="e">
        <f t="shared" ref="CD340" si="5583">V340/V343</f>
        <v>#DIV/0!</v>
      </c>
      <c r="CE340" s="132" t="e">
        <f t="shared" ref="CE340" si="5584">W340/W343</f>
        <v>#DIV/0!</v>
      </c>
      <c r="CF340" s="129" t="e">
        <f t="shared" ref="CF340" si="5585">X340/X343</f>
        <v>#DIV/0!</v>
      </c>
      <c r="CG340" s="130" t="e">
        <f t="shared" ref="CG340" si="5586">Y340/Y343</f>
        <v>#DIV/0!</v>
      </c>
      <c r="CH340" s="131" t="e">
        <f t="shared" ref="CH340" si="5587">Z340/Z343</f>
        <v>#DIV/0!</v>
      </c>
      <c r="CI340" s="129" t="e">
        <f t="shared" ref="CI340" si="5588">AA340/AA343</f>
        <v>#DIV/0!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15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 t="e">
        <f t="shared" ref="BX341" si="5604">P341/P343</f>
        <v>#DIV/0!</v>
      </c>
      <c r="BY341" s="130" t="e">
        <f t="shared" ref="BY341" si="5605">Q341/Q343</f>
        <v>#DIV/0!</v>
      </c>
      <c r="BZ341" s="131">
        <f t="shared" ref="BZ341" si="5606">R341/R343</f>
        <v>0</v>
      </c>
      <c r="CA341" s="132" t="e">
        <f t="shared" ref="CA341" si="5607">S341/S343</f>
        <v>#DIV/0!</v>
      </c>
      <c r="CB341" s="129" t="e">
        <f t="shared" ref="CB341" si="5608">T341/T343</f>
        <v>#DIV/0!</v>
      </c>
      <c r="CC341" s="130" t="e">
        <f t="shared" ref="CC341" si="5609">U341/U343</f>
        <v>#DIV/0!</v>
      </c>
      <c r="CD341" s="131" t="e">
        <f t="shared" ref="CD341" si="5610">V341/V343</f>
        <v>#DIV/0!</v>
      </c>
      <c r="CE341" s="132" t="e">
        <f t="shared" ref="CE341" si="5611">W341/W343</f>
        <v>#DIV/0!</v>
      </c>
      <c r="CF341" s="129" t="e">
        <f t="shared" ref="CF341" si="5612">X341/X343</f>
        <v>#DIV/0!</v>
      </c>
      <c r="CG341" s="130" t="e">
        <f t="shared" ref="CG341" si="5613">Y341/Y343</f>
        <v>#DIV/0!</v>
      </c>
      <c r="CH341" s="131" t="e">
        <f t="shared" ref="CH341" si="5614">Z341/Z343</f>
        <v>#DIV/0!</v>
      </c>
      <c r="CI341" s="129" t="e">
        <f t="shared" ref="CI341" si="5615">AA341/AA343</f>
        <v>#DIV/0!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4" thickBot="1" x14ac:dyDescent="0.2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 t="e">
        <f t="shared" ref="BX342" si="5631">P342/P343</f>
        <v>#DIV/0!</v>
      </c>
      <c r="BY342" s="130" t="e">
        <f t="shared" ref="BY342" si="5632">Q342/Q343</f>
        <v>#DIV/0!</v>
      </c>
      <c r="BZ342" s="131">
        <f t="shared" ref="BZ342" si="5633">R342/R343</f>
        <v>0</v>
      </c>
      <c r="CA342" s="132" t="e">
        <f t="shared" ref="CA342" si="5634">S342/S343</f>
        <v>#DIV/0!</v>
      </c>
      <c r="CB342" s="129" t="e">
        <f t="shared" ref="CB342" si="5635">T342/T343</f>
        <v>#DIV/0!</v>
      </c>
      <c r="CC342" s="130" t="e">
        <f t="shared" ref="CC342" si="5636">U342/U343</f>
        <v>#DIV/0!</v>
      </c>
      <c r="CD342" s="131" t="e">
        <f t="shared" ref="CD342" si="5637">V342/V343</f>
        <v>#DIV/0!</v>
      </c>
      <c r="CE342" s="132" t="e">
        <f t="shared" ref="CE342" si="5638">W342/W343</f>
        <v>#DIV/0!</v>
      </c>
      <c r="CF342" s="129" t="e">
        <f t="shared" ref="CF342" si="5639">X342/X343</f>
        <v>#DIV/0!</v>
      </c>
      <c r="CG342" s="130" t="e">
        <f t="shared" ref="CG342" si="5640">Y342/Y343</f>
        <v>#DIV/0!</v>
      </c>
      <c r="CH342" s="131" t="e">
        <f t="shared" ref="CH342" si="5641">Z342/Z343</f>
        <v>#DIV/0!</v>
      </c>
      <c r="CI342" s="129" t="e">
        <f t="shared" ref="CI342" si="5642">AA342/AA343</f>
        <v>#DIV/0!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5" thickTop="1" thickBot="1" x14ac:dyDescent="0.2">
      <c r="A343" s="269" t="s">
        <v>13</v>
      </c>
      <c r="B343" s="20">
        <f>SUM(B320:B342)</f>
        <v>4526</v>
      </c>
      <c r="C343" s="21">
        <f t="shared" ref="C343" si="5645">SUM(C320:C342)</f>
        <v>4225</v>
      </c>
      <c r="D343" s="20">
        <f t="shared" ref="D343" si="5646">SUM(D320:D342)</f>
        <v>1232</v>
      </c>
      <c r="E343" s="21">
        <f t="shared" ref="E343" si="5647">SUM(E320:E342)</f>
        <v>1618</v>
      </c>
      <c r="F343" s="20">
        <f t="shared" ref="F343" si="5648">SUM(F320:F342)</f>
        <v>4597</v>
      </c>
      <c r="G343" s="21">
        <f t="shared" ref="G343" si="5649">SUM(G320:G342)</f>
        <v>2958</v>
      </c>
      <c r="H343" s="20">
        <f t="shared" ref="H343" si="5650">SUM(H320:H342)</f>
        <v>5892</v>
      </c>
      <c r="I343" s="21">
        <f t="shared" ref="I343" si="5651">SUM(I320:I342)</f>
        <v>4443</v>
      </c>
      <c r="J343" s="20">
        <f t="shared" ref="J343" si="5652">SUM(J320:J342)</f>
        <v>675</v>
      </c>
      <c r="K343" s="21">
        <f t="shared" ref="K343" si="5653">SUM(K320:K342)</f>
        <v>649</v>
      </c>
      <c r="L343" s="20">
        <f t="shared" ref="L343" si="5654">SUM(L320:L342)</f>
        <v>2678</v>
      </c>
      <c r="M343" s="21">
        <f t="shared" ref="M343" si="5655">SUM(M320:M342)</f>
        <v>3323</v>
      </c>
      <c r="N343" s="20">
        <f t="shared" ref="N343" si="5656">SUM(N320:N342)</f>
        <v>4500</v>
      </c>
      <c r="O343" s="21">
        <f t="shared" ref="O343" si="5657">SUM(O320:O342)</f>
        <v>6769</v>
      </c>
      <c r="P343" s="20">
        <f t="shared" ref="P343" si="5658">SUM(P320:P342)</f>
        <v>0</v>
      </c>
      <c r="Q343" s="21">
        <f t="shared" ref="Q343" si="5659">SUM(Q320:Q342)</f>
        <v>0</v>
      </c>
      <c r="R343" s="20">
        <f t="shared" ref="R343" si="5660">SUM(R320:R342)</f>
        <v>3</v>
      </c>
      <c r="S343" s="21">
        <f t="shared" ref="S343" si="5661">SUM(S320:S342)</f>
        <v>0</v>
      </c>
      <c r="T343" s="20">
        <f t="shared" ref="T343" si="5662">SUM(T320:T342)</f>
        <v>0</v>
      </c>
      <c r="U343" s="21">
        <f t="shared" ref="U343" si="5663">SUM(U320:U342)</f>
        <v>0</v>
      </c>
      <c r="V343" s="20">
        <f t="shared" ref="V343" si="5664">SUM(V320:V342)</f>
        <v>0</v>
      </c>
      <c r="W343" s="21">
        <f t="shared" ref="W343" si="5665">SUM(W320:W342)</f>
        <v>0</v>
      </c>
      <c r="X343" s="20">
        <f t="shared" ref="X343" si="5666">SUM(X320:X342)</f>
        <v>0</v>
      </c>
      <c r="Y343" s="21">
        <f t="shared" ref="Y343" si="5667">SUM(Y320:Y342)</f>
        <v>0</v>
      </c>
      <c r="Z343" s="20">
        <f t="shared" ref="Z343" si="5668">SUM(Z320:Z342)</f>
        <v>0</v>
      </c>
      <c r="AA343" s="21">
        <f t="shared" ref="AA343" si="5669">SUM(AA320:AA342)</f>
        <v>0</v>
      </c>
      <c r="AB343" s="174">
        <f t="shared" ref="AB343:AC343" si="5670">SUM(AB319:AB342)</f>
        <v>24103</v>
      </c>
      <c r="AC343" s="175">
        <f t="shared" si="5670"/>
        <v>23985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1.0000000000000002</v>
      </c>
      <c r="BL343" s="155">
        <f t="shared" si="5671"/>
        <v>0.99999999999999989</v>
      </c>
      <c r="BM343" s="156">
        <f t="shared" si="5671"/>
        <v>1</v>
      </c>
      <c r="BN343" s="155">
        <f t="shared" si="5671"/>
        <v>1</v>
      </c>
      <c r="BO343" s="156">
        <f t="shared" si="5671"/>
        <v>1</v>
      </c>
      <c r="BP343" s="155">
        <f t="shared" si="5671"/>
        <v>1</v>
      </c>
      <c r="BQ343" s="156">
        <f t="shared" si="5671"/>
        <v>0.99999999999999989</v>
      </c>
      <c r="BR343" s="155">
        <f t="shared" si="5671"/>
        <v>0.99999999999999989</v>
      </c>
      <c r="BS343" s="156">
        <f t="shared" si="5671"/>
        <v>0.99999999999999989</v>
      </c>
      <c r="BT343" s="155">
        <f t="shared" si="5671"/>
        <v>0.99999999999999989</v>
      </c>
      <c r="BU343" s="156">
        <f t="shared" si="5671"/>
        <v>1.0000000000000002</v>
      </c>
      <c r="BV343" s="155">
        <f t="shared" si="5671"/>
        <v>1</v>
      </c>
      <c r="BW343" s="156">
        <f t="shared" si="5671"/>
        <v>1.0000000000000002</v>
      </c>
      <c r="BX343" s="155" t="e">
        <f t="shared" si="5671"/>
        <v>#DIV/0!</v>
      </c>
      <c r="BY343" s="156" t="e">
        <f t="shared" si="5671"/>
        <v>#DIV/0!</v>
      </c>
      <c r="BZ343" s="155">
        <f t="shared" si="5671"/>
        <v>1</v>
      </c>
      <c r="CA343" s="156" t="e">
        <f t="shared" si="5671"/>
        <v>#DIV/0!</v>
      </c>
      <c r="CB343" s="155" t="e">
        <f t="shared" si="5671"/>
        <v>#DIV/0!</v>
      </c>
      <c r="CC343" s="156" t="e">
        <f t="shared" si="5671"/>
        <v>#DIV/0!</v>
      </c>
      <c r="CD343" s="155" t="e">
        <f t="shared" si="5671"/>
        <v>#DIV/0!</v>
      </c>
      <c r="CE343" s="156" t="e">
        <f t="shared" si="5671"/>
        <v>#DIV/0!</v>
      </c>
      <c r="CF343" s="155" t="e">
        <f t="shared" si="5671"/>
        <v>#DIV/0!</v>
      </c>
      <c r="CG343" s="156" t="e">
        <f t="shared" si="5671"/>
        <v>#DIV/0!</v>
      </c>
      <c r="CH343" s="155" t="e">
        <f t="shared" si="5671"/>
        <v>#DIV/0!</v>
      </c>
      <c r="CI343" s="156" t="e">
        <f t="shared" si="5671"/>
        <v>#DIV/0!</v>
      </c>
      <c r="CJ343" s="155">
        <f t="shared" si="5671"/>
        <v>0.99999999999999989</v>
      </c>
      <c r="CK343" s="156">
        <f t="shared" si="5671"/>
        <v>1</v>
      </c>
    </row>
    <row r="344" spans="1:89" ht="14" thickTop="1" x14ac:dyDescent="0.15">
      <c r="A344" s="187"/>
    </row>
    <row r="346" spans="1:89" x14ac:dyDescent="0.15">
      <c r="A346" s="301">
        <f>+A315+1</f>
        <v>44116</v>
      </c>
      <c r="B346" s="301"/>
      <c r="C346" s="301"/>
      <c r="D346" s="301"/>
      <c r="BI346" s="300">
        <f>+BI315+1</f>
        <v>44116</v>
      </c>
      <c r="BJ346" s="300"/>
      <c r="BK346" s="300"/>
      <c r="BL346" s="300"/>
    </row>
    <row r="347" spans="1:89" ht="14" thickBot="1" x14ac:dyDescent="0.2">
      <c r="AE347" s="272" t="s">
        <v>84</v>
      </c>
    </row>
    <row r="348" spans="1:89" ht="15" thickTop="1" thickBot="1" x14ac:dyDescent="0.2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 x14ac:dyDescent="0.2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 x14ac:dyDescent="0.15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440</v>
      </c>
      <c r="AG350" s="186">
        <f t="shared" ref="AG350:AV351" si="5672">SUMIF($A$9:$A$32,$AE350,C$350:C$373)</f>
        <v>354</v>
      </c>
      <c r="AH350" s="127">
        <f t="shared" si="5672"/>
        <v>172</v>
      </c>
      <c r="AI350" s="180">
        <f t="shared" si="5672"/>
        <v>237</v>
      </c>
      <c r="AJ350" s="126">
        <f t="shared" si="5672"/>
        <v>391</v>
      </c>
      <c r="AK350" s="128">
        <f t="shared" si="5672"/>
        <v>300</v>
      </c>
      <c r="AL350" s="127">
        <f t="shared" si="5672"/>
        <v>596</v>
      </c>
      <c r="AM350" s="180">
        <f t="shared" si="5672"/>
        <v>428</v>
      </c>
      <c r="AN350" s="126">
        <f t="shared" si="5672"/>
        <v>99</v>
      </c>
      <c r="AO350" s="128">
        <f t="shared" si="5672"/>
        <v>150</v>
      </c>
      <c r="AP350" s="127">
        <f t="shared" si="5672"/>
        <v>188</v>
      </c>
      <c r="AQ350" s="126">
        <f t="shared" si="5672"/>
        <v>313</v>
      </c>
      <c r="AR350" s="179">
        <f t="shared" si="5672"/>
        <v>539</v>
      </c>
      <c r="AS350" s="181">
        <f t="shared" si="5672"/>
        <v>619</v>
      </c>
      <c r="AT350" s="126">
        <f t="shared" si="5672"/>
        <v>331</v>
      </c>
      <c r="AU350" s="128">
        <f t="shared" si="5672"/>
        <v>291</v>
      </c>
      <c r="AV350" s="127">
        <f t="shared" si="5672"/>
        <v>401</v>
      </c>
      <c r="AW350" s="180">
        <f t="shared" ref="AW350:BE351" si="5673">SUMIF($A$9:$A$32,$AE350,S$350:S$373)</f>
        <v>265</v>
      </c>
      <c r="AX350" s="126">
        <f t="shared" si="5673"/>
        <v>76</v>
      </c>
      <c r="AY350" s="128">
        <f t="shared" si="5673"/>
        <v>177</v>
      </c>
      <c r="AZ350" s="127">
        <f t="shared" si="5673"/>
        <v>291</v>
      </c>
      <c r="BA350" s="180">
        <f t="shared" si="5673"/>
        <v>404</v>
      </c>
      <c r="BB350" s="126">
        <f t="shared" si="5673"/>
        <v>290</v>
      </c>
      <c r="BC350" s="128">
        <f t="shared" si="5673"/>
        <v>309</v>
      </c>
      <c r="BD350" s="184">
        <f t="shared" si="5673"/>
        <v>474</v>
      </c>
      <c r="BE350" s="185">
        <f t="shared" si="5673"/>
        <v>494</v>
      </c>
      <c r="BF350" s="170">
        <f>AF350+AH350+AJ350+AL350+AN350+AP350+AR350+AT350+AV350+AX350+AZ350+BB350+BD350</f>
        <v>4288</v>
      </c>
      <c r="BG350" s="171">
        <f>AG350+AI350+AK350+AM350+AO350+AQ350+AS350+AU350+AW350+AY350+BA350+BC350+BE350</f>
        <v>4341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15">
      <c r="A351" s="137" t="s">
        <v>17</v>
      </c>
      <c r="B351" s="189">
        <v>218</v>
      </c>
      <c r="C351" s="190">
        <v>0</v>
      </c>
      <c r="D351" s="191">
        <v>73</v>
      </c>
      <c r="E351" s="192">
        <v>0</v>
      </c>
      <c r="F351" s="189">
        <v>216</v>
      </c>
      <c r="G351" s="193">
        <v>4</v>
      </c>
      <c r="H351" s="191">
        <v>211</v>
      </c>
      <c r="I351" s="192">
        <v>26</v>
      </c>
      <c r="J351" s="189">
        <v>9</v>
      </c>
      <c r="K351" s="193">
        <v>3</v>
      </c>
      <c r="L351" s="191">
        <v>7</v>
      </c>
      <c r="M351" s="189">
        <v>10</v>
      </c>
      <c r="N351" s="194">
        <v>52</v>
      </c>
      <c r="O351" s="195">
        <v>0</v>
      </c>
      <c r="P351" s="189">
        <v>19</v>
      </c>
      <c r="Q351" s="193">
        <v>0</v>
      </c>
      <c r="R351" s="191">
        <v>7</v>
      </c>
      <c r="S351" s="192">
        <v>0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2">
        <f t="shared" ref="AB351:AB370" si="5701">SUM(B351,D351,F351,H351,J351,L351,N351,P351,R351,T351,V351,X351,Z351)</f>
        <v>812</v>
      </c>
      <c r="AC351" s="173">
        <f t="shared" ref="AC351:AC370" si="5702">SUM(C351,E351,G351,I351,K351,M351,O351,Q351,S351,U351,W351,Y351,AA351)</f>
        <v>43</v>
      </c>
      <c r="AE351" s="277" t="str">
        <f>$AE$10</f>
        <v>08:00 - 08:59</v>
      </c>
      <c r="AF351" s="126">
        <f>SUMIF($A$9:$A$32,$AE351,B$350:B$373)</f>
        <v>586</v>
      </c>
      <c r="AG351" s="190">
        <f t="shared" si="5672"/>
        <v>410</v>
      </c>
      <c r="AH351" s="191">
        <f t="shared" si="5672"/>
        <v>247</v>
      </c>
      <c r="AI351" s="192">
        <f t="shared" si="5672"/>
        <v>247</v>
      </c>
      <c r="AJ351" s="278">
        <f t="shared" si="5672"/>
        <v>433</v>
      </c>
      <c r="AK351" s="193">
        <f t="shared" si="5672"/>
        <v>262</v>
      </c>
      <c r="AL351" s="191">
        <f t="shared" si="5672"/>
        <v>574</v>
      </c>
      <c r="AM351" s="192">
        <f t="shared" si="5672"/>
        <v>465</v>
      </c>
      <c r="AN351" s="278">
        <f t="shared" si="5672"/>
        <v>102</v>
      </c>
      <c r="AO351" s="193">
        <f t="shared" si="5672"/>
        <v>196</v>
      </c>
      <c r="AP351" s="191">
        <f t="shared" si="5672"/>
        <v>199</v>
      </c>
      <c r="AQ351" s="278">
        <f t="shared" si="5672"/>
        <v>337</v>
      </c>
      <c r="AR351" s="194">
        <f t="shared" si="5672"/>
        <v>652</v>
      </c>
      <c r="AS351" s="195">
        <f t="shared" si="5672"/>
        <v>660</v>
      </c>
      <c r="AT351" s="278">
        <f t="shared" si="5672"/>
        <v>377</v>
      </c>
      <c r="AU351" s="193">
        <f t="shared" si="5672"/>
        <v>339</v>
      </c>
      <c r="AV351" s="191">
        <f t="shared" si="5672"/>
        <v>411</v>
      </c>
      <c r="AW351" s="192">
        <f t="shared" si="5673"/>
        <v>289</v>
      </c>
      <c r="AX351" s="278">
        <f t="shared" si="5673"/>
        <v>56</v>
      </c>
      <c r="AY351" s="193">
        <f t="shared" si="5673"/>
        <v>161</v>
      </c>
      <c r="AZ351" s="191">
        <f t="shared" si="5673"/>
        <v>249</v>
      </c>
      <c r="BA351" s="192">
        <f t="shared" si="5673"/>
        <v>426</v>
      </c>
      <c r="BB351" s="278">
        <f t="shared" si="5673"/>
        <v>295</v>
      </c>
      <c r="BC351" s="193">
        <f t="shared" si="5673"/>
        <v>240</v>
      </c>
      <c r="BD351" s="191">
        <f t="shared" si="5673"/>
        <v>412</v>
      </c>
      <c r="BE351" s="278">
        <f t="shared" si="5673"/>
        <v>481</v>
      </c>
      <c r="BF351" s="172">
        <f>SUM(AF351,AH351,AJ351,AL351,AN351,AP351,AR351,AT351,AV351,AX351,AZ351,BB351,BD351)</f>
        <v>4593</v>
      </c>
      <c r="BG351" s="173">
        <f>SUM(AG351,AI351,AK351,AM351,AO351,AQ351,AS351,AU351,AW351,AY351,BA351,BC351,BE351)</f>
        <v>4513</v>
      </c>
      <c r="BI351" s="137" t="s">
        <v>17</v>
      </c>
      <c r="BJ351" s="129">
        <f>B351/B374</f>
        <v>2.917168473170079E-2</v>
      </c>
      <c r="BK351" s="130">
        <f t="shared" ref="BK351" si="5703">C351/C374</f>
        <v>0</v>
      </c>
      <c r="BL351" s="131">
        <f t="shared" ref="BL351" si="5704">D351/D374</f>
        <v>2.1202439732791172E-2</v>
      </c>
      <c r="BM351" s="132">
        <f t="shared" ref="BM351" si="5705">E351/E374</f>
        <v>0</v>
      </c>
      <c r="BN351" s="129">
        <f t="shared" ref="BN351" si="5706">F351/F374</f>
        <v>3.2306311696081363E-2</v>
      </c>
      <c r="BO351" s="130">
        <f t="shared" ref="BO351" si="5707">G351/G374</f>
        <v>6.5135971340172616E-4</v>
      </c>
      <c r="BP351" s="131">
        <f t="shared" ref="BP351" si="5708">H351/H374</f>
        <v>2.1535007144315166E-2</v>
      </c>
      <c r="BQ351" s="132">
        <f t="shared" ref="BQ351" si="5709">I351/I374</f>
        <v>2.9256216946101045E-3</v>
      </c>
      <c r="BR351" s="129">
        <f t="shared" ref="BR351" si="5710">J351/J374</f>
        <v>3.935286401399213E-3</v>
      </c>
      <c r="BS351" s="130">
        <f t="shared" ref="BS351" si="5711">K351/K374</f>
        <v>1.6787912702853946E-3</v>
      </c>
      <c r="BT351" s="131">
        <f t="shared" ref="BT351" si="5712">L351/L374</f>
        <v>1.5327348368732209E-3</v>
      </c>
      <c r="BU351" s="129">
        <f t="shared" ref="BU351" si="5713">M351/M374</f>
        <v>2.6198585276395073E-3</v>
      </c>
      <c r="BV351" s="133">
        <f t="shared" ref="BV351" si="5714">N351/N374</f>
        <v>6.0359837492745209E-3</v>
      </c>
      <c r="BW351" s="134">
        <f t="shared" ref="BW351" si="5715">O351/O374</f>
        <v>0</v>
      </c>
      <c r="BX351" s="129">
        <f t="shared" ref="BX351" si="5716">P351/P374</f>
        <v>3.9256198347107441E-3</v>
      </c>
      <c r="BY351" s="130">
        <f t="shared" ref="BY351" si="5717">Q351/Q374</f>
        <v>0</v>
      </c>
      <c r="BZ351" s="131">
        <f t="shared" ref="BZ351" si="5718">R351/R374</f>
        <v>1.255380200860832E-3</v>
      </c>
      <c r="CA351" s="132">
        <f t="shared" ref="CA351" si="5719">S351/S374</f>
        <v>0</v>
      </c>
      <c r="CB351" s="129">
        <f t="shared" ref="CB351" si="5720">T351/T374</f>
        <v>0</v>
      </c>
      <c r="CC351" s="130">
        <f t="shared" ref="CC351" si="5721">U351/U374</f>
        <v>0</v>
      </c>
      <c r="CD351" s="131">
        <f t="shared" ref="CD351" si="5722">V351/V374</f>
        <v>0</v>
      </c>
      <c r="CE351" s="132">
        <f t="shared" ref="CE351" si="5723">W351/W374</f>
        <v>0</v>
      </c>
      <c r="CF351" s="129">
        <f t="shared" ref="CF351" si="5724">X351/X374</f>
        <v>0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1.1298648893094189E-2</v>
      </c>
      <c r="CK351" s="136">
        <f t="shared" ref="CK351" si="5729">AC351/AC374</f>
        <v>6.0036580428074785E-4</v>
      </c>
    </row>
    <row r="352" spans="1:89" ht="14" thickBot="1" x14ac:dyDescent="0.2">
      <c r="A352" s="146" t="s">
        <v>18</v>
      </c>
      <c r="B352" s="196">
        <v>455</v>
      </c>
      <c r="C352" s="197">
        <v>0</v>
      </c>
      <c r="D352" s="198">
        <v>167</v>
      </c>
      <c r="E352" s="199">
        <v>2</v>
      </c>
      <c r="F352" s="196">
        <v>444</v>
      </c>
      <c r="G352" s="200">
        <v>6</v>
      </c>
      <c r="H352" s="198">
        <v>491</v>
      </c>
      <c r="I352" s="199">
        <v>80</v>
      </c>
      <c r="J352" s="196">
        <v>65</v>
      </c>
      <c r="K352" s="200">
        <v>29</v>
      </c>
      <c r="L352" s="198">
        <v>67</v>
      </c>
      <c r="M352" s="196">
        <v>132</v>
      </c>
      <c r="N352" s="201">
        <v>361</v>
      </c>
      <c r="O352" s="202">
        <v>329</v>
      </c>
      <c r="P352" s="196">
        <v>203</v>
      </c>
      <c r="Q352" s="200">
        <v>239</v>
      </c>
      <c r="R352" s="198">
        <v>203</v>
      </c>
      <c r="S352" s="199">
        <v>182</v>
      </c>
      <c r="T352" s="196">
        <v>21</v>
      </c>
      <c r="U352" s="200">
        <v>83</v>
      </c>
      <c r="V352" s="198">
        <v>171</v>
      </c>
      <c r="W352" s="199">
        <v>226</v>
      </c>
      <c r="X352" s="196">
        <v>108</v>
      </c>
      <c r="Y352" s="200">
        <v>123</v>
      </c>
      <c r="Z352" s="198">
        <v>445</v>
      </c>
      <c r="AA352" s="196">
        <v>322</v>
      </c>
      <c r="AB352" s="172">
        <f t="shared" si="5701"/>
        <v>3201</v>
      </c>
      <c r="AC352" s="173">
        <f t="shared" si="5702"/>
        <v>1753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6.0885855747357151E-2</v>
      </c>
      <c r="BK352" s="130">
        <f t="shared" ref="BK352" si="5730">C352/C374</f>
        <v>0</v>
      </c>
      <c r="BL352" s="131">
        <f t="shared" ref="BL352" si="5731">D352/D374</f>
        <v>4.8504211443508569E-2</v>
      </c>
      <c r="BM352" s="132">
        <f t="shared" ref="BM352" si="5732">E352/E374</f>
        <v>5.1033426894615971E-4</v>
      </c>
      <c r="BN352" s="129">
        <f t="shared" ref="BN352" si="5733">F352/F374</f>
        <v>6.6407418486389466E-2</v>
      </c>
      <c r="BO352" s="130">
        <f t="shared" ref="BO352" si="5734">G352/G374</f>
        <v>9.7703957010258913E-4</v>
      </c>
      <c r="BP352" s="131">
        <f t="shared" ref="BP352" si="5735">H352/H374</f>
        <v>5.0112267809757097E-2</v>
      </c>
      <c r="BQ352" s="132">
        <f t="shared" ref="BQ352" si="5736">I352/I374</f>
        <v>9.00191290649263E-3</v>
      </c>
      <c r="BR352" s="129">
        <f t="shared" ref="BR352" si="5737">J352/J374</f>
        <v>2.8421512898994316E-2</v>
      </c>
      <c r="BS352" s="130">
        <f t="shared" ref="BS352" si="5738">K352/K374</f>
        <v>1.6228315612758813E-2</v>
      </c>
      <c r="BT352" s="131">
        <f t="shared" ref="BT352" si="5739">L352/L374</f>
        <v>1.4670462010072258E-2</v>
      </c>
      <c r="BU352" s="129">
        <f t="shared" ref="BU352" si="5740">M352/M374</f>
        <v>3.4582132564841501E-2</v>
      </c>
      <c r="BV352" s="133">
        <f t="shared" ref="BV352" si="5741">N352/N374</f>
        <v>4.190365641323273E-2</v>
      </c>
      <c r="BW352" s="134">
        <f t="shared" ref="BW352" si="5742">O352/O374</f>
        <v>3.8087520259319288E-2</v>
      </c>
      <c r="BX352" s="129">
        <f t="shared" ref="BX352" si="5743">P352/P374</f>
        <v>4.1942148760330582E-2</v>
      </c>
      <c r="BY352" s="130">
        <f t="shared" ref="BY352" si="5744">Q352/Q374</f>
        <v>5.0252312867956263E-2</v>
      </c>
      <c r="BZ352" s="131">
        <f t="shared" ref="BZ352" si="5745">R352/R374</f>
        <v>3.6406025824964133E-2</v>
      </c>
      <c r="CA352" s="132">
        <f t="shared" ref="CA352" si="5746">S352/S374</f>
        <v>3.1746031746031744E-2</v>
      </c>
      <c r="CB352" s="129">
        <f t="shared" ref="CB352" si="5747">T352/T374</f>
        <v>1.4131897711978465E-2</v>
      </c>
      <c r="CC352" s="130">
        <f t="shared" ref="CC352" si="5748">U352/U374</f>
        <v>6.7152103559870543E-2</v>
      </c>
      <c r="CD352" s="131">
        <f t="shared" ref="CD352" si="5749">V352/V374</f>
        <v>3.0367607884922748E-2</v>
      </c>
      <c r="CE352" s="132">
        <f t="shared" ref="CE352" si="5750">W352/W374</f>
        <v>4.2722117202268428E-2</v>
      </c>
      <c r="CF352" s="129">
        <f t="shared" ref="CF352" si="5751">X352/X374</f>
        <v>2.6143790849673203E-2</v>
      </c>
      <c r="CG352" s="130">
        <f t="shared" ref="CG352" si="5752">Y352/Y374</f>
        <v>3.9626288659793812E-2</v>
      </c>
      <c r="CH352" s="131">
        <f t="shared" ref="CH352" si="5753">Z352/Z374</f>
        <v>6.0676302154349604E-2</v>
      </c>
      <c r="CI352" s="129">
        <f t="shared" ref="CI352" si="5754">AA352/AA374</f>
        <v>3.1129156999226606E-2</v>
      </c>
      <c r="CJ352" s="135">
        <f t="shared" ref="CJ352" si="5755">AB352/AB374</f>
        <v>4.4540609737431645E-2</v>
      </c>
      <c r="CK352" s="136">
        <f t="shared" ref="CK352" si="5756">AC352/AC374</f>
        <v>2.4475378021026766E-2</v>
      </c>
    </row>
    <row r="353" spans="1:89" ht="15" thickTop="1" thickBot="1" x14ac:dyDescent="0.2">
      <c r="A353" s="137" t="s">
        <v>19</v>
      </c>
      <c r="B353" s="189">
        <v>350</v>
      </c>
      <c r="C353" s="190">
        <v>174</v>
      </c>
      <c r="D353" s="191">
        <v>150</v>
      </c>
      <c r="E353" s="192">
        <v>137</v>
      </c>
      <c r="F353" s="189">
        <v>243</v>
      </c>
      <c r="G353" s="193">
        <v>182</v>
      </c>
      <c r="H353" s="191">
        <v>510</v>
      </c>
      <c r="I353" s="192">
        <v>301</v>
      </c>
      <c r="J353" s="189">
        <v>63</v>
      </c>
      <c r="K353" s="193">
        <v>127</v>
      </c>
      <c r="L353" s="191">
        <v>176</v>
      </c>
      <c r="M353" s="189">
        <v>222</v>
      </c>
      <c r="N353" s="194">
        <v>515</v>
      </c>
      <c r="O353" s="195">
        <v>480</v>
      </c>
      <c r="P353" s="189">
        <v>346</v>
      </c>
      <c r="Q353" s="193">
        <v>286</v>
      </c>
      <c r="R353" s="191">
        <v>358</v>
      </c>
      <c r="S353" s="192">
        <v>212</v>
      </c>
      <c r="T353" s="189">
        <v>43</v>
      </c>
      <c r="U353" s="193">
        <v>116</v>
      </c>
      <c r="V353" s="191">
        <v>276</v>
      </c>
      <c r="W353" s="192">
        <v>325</v>
      </c>
      <c r="X353" s="189">
        <v>269</v>
      </c>
      <c r="Y353" s="193">
        <v>212</v>
      </c>
      <c r="Z353" s="191">
        <v>532</v>
      </c>
      <c r="AA353" s="189">
        <v>507</v>
      </c>
      <c r="AB353" s="172">
        <f t="shared" si="5701"/>
        <v>3831</v>
      </c>
      <c r="AC353" s="173">
        <f t="shared" si="5702"/>
        <v>3281</v>
      </c>
      <c r="AE353" s="269" t="s">
        <v>13</v>
      </c>
      <c r="AF353" s="20">
        <f t="shared" ref="AF353:BG353" si="5757">SUM(AF350:AF352)</f>
        <v>1026</v>
      </c>
      <c r="AG353" s="21">
        <f t="shared" si="5757"/>
        <v>764</v>
      </c>
      <c r="AH353" s="20">
        <f t="shared" si="5757"/>
        <v>419</v>
      </c>
      <c r="AI353" s="21">
        <f t="shared" si="5757"/>
        <v>484</v>
      </c>
      <c r="AJ353" s="20">
        <f t="shared" si="5757"/>
        <v>824</v>
      </c>
      <c r="AK353" s="21">
        <f t="shared" si="5757"/>
        <v>562</v>
      </c>
      <c r="AL353" s="20">
        <f t="shared" si="5757"/>
        <v>1170</v>
      </c>
      <c r="AM353" s="21">
        <f t="shared" si="5757"/>
        <v>893</v>
      </c>
      <c r="AN353" s="20">
        <f t="shared" si="5757"/>
        <v>201</v>
      </c>
      <c r="AO353" s="21">
        <f t="shared" si="5757"/>
        <v>346</v>
      </c>
      <c r="AP353" s="20">
        <f t="shared" si="5757"/>
        <v>387</v>
      </c>
      <c r="AQ353" s="21">
        <f t="shared" si="5757"/>
        <v>650</v>
      </c>
      <c r="AR353" s="20">
        <f t="shared" si="5757"/>
        <v>1191</v>
      </c>
      <c r="AS353" s="21">
        <f t="shared" si="5757"/>
        <v>1279</v>
      </c>
      <c r="AT353" s="20">
        <f t="shared" si="5757"/>
        <v>708</v>
      </c>
      <c r="AU353" s="21">
        <f t="shared" si="5757"/>
        <v>630</v>
      </c>
      <c r="AV353" s="20">
        <f t="shared" si="5757"/>
        <v>812</v>
      </c>
      <c r="AW353" s="21">
        <f t="shared" si="5757"/>
        <v>554</v>
      </c>
      <c r="AX353" s="20">
        <f t="shared" si="5757"/>
        <v>132</v>
      </c>
      <c r="AY353" s="21">
        <f t="shared" si="5757"/>
        <v>338</v>
      </c>
      <c r="AZ353" s="20">
        <f t="shared" si="5757"/>
        <v>540</v>
      </c>
      <c r="BA353" s="21">
        <f t="shared" si="5757"/>
        <v>830</v>
      </c>
      <c r="BB353" s="20">
        <f t="shared" si="5757"/>
        <v>585</v>
      </c>
      <c r="BC353" s="21">
        <f t="shared" si="5757"/>
        <v>549</v>
      </c>
      <c r="BD353" s="20">
        <f t="shared" si="5757"/>
        <v>886</v>
      </c>
      <c r="BE353" s="21">
        <f t="shared" si="5757"/>
        <v>975</v>
      </c>
      <c r="BF353" s="174">
        <f t="shared" si="5757"/>
        <v>8881</v>
      </c>
      <c r="BG353" s="175">
        <f t="shared" si="5757"/>
        <v>8854</v>
      </c>
      <c r="BI353" s="137" t="s">
        <v>19</v>
      </c>
      <c r="BJ353" s="129">
        <f>B353/B374</f>
        <v>4.6835273651813197E-2</v>
      </c>
      <c r="BK353" s="130">
        <f t="shared" ref="BK353" si="5758">C353/C374</f>
        <v>2.1829130598419271E-2</v>
      </c>
      <c r="BL353" s="131">
        <f t="shared" ref="BL353" si="5759">D353/D374</f>
        <v>4.3566656985187337E-2</v>
      </c>
      <c r="BM353" s="132">
        <f t="shared" ref="BM353" si="5760">E353/E374</f>
        <v>3.495789742281194E-2</v>
      </c>
      <c r="BN353" s="129">
        <f t="shared" ref="BN353" si="5761">F353/F374</f>
        <v>3.6344600658091537E-2</v>
      </c>
      <c r="BO353" s="130">
        <f t="shared" ref="BO353" si="5762">G353/G374</f>
        <v>2.9636866959778539E-2</v>
      </c>
      <c r="BP353" s="131">
        <f t="shared" ref="BP353" si="5763">H353/H374</f>
        <v>5.2051439069197798E-2</v>
      </c>
      <c r="BQ353" s="132">
        <f t="shared" ref="BQ353" si="5764">I353/I374</f>
        <v>3.3869697310678522E-2</v>
      </c>
      <c r="BR353" s="129">
        <f t="shared" ref="BR353" si="5765">J353/J374</f>
        <v>2.7547004809794492E-2</v>
      </c>
      <c r="BS353" s="130">
        <f t="shared" ref="BS353" si="5766">K353/K374</f>
        <v>7.1068830442081704E-2</v>
      </c>
      <c r="BT353" s="131">
        <f t="shared" ref="BT353" si="5767">L353/L374</f>
        <v>3.8537333041383841E-2</v>
      </c>
      <c r="BU353" s="129">
        <f t="shared" ref="BU353" si="5768">M353/M374</f>
        <v>5.8160859313597067E-2</v>
      </c>
      <c r="BV353" s="133">
        <f t="shared" ref="BV353" si="5769">N353/N374</f>
        <v>5.9779454439930352E-2</v>
      </c>
      <c r="BW353" s="134">
        <f t="shared" ref="BW353" si="5770">O353/O374</f>
        <v>5.5568418615420237E-2</v>
      </c>
      <c r="BX353" s="129">
        <f t="shared" ref="BX353" si="5771">P353/P374</f>
        <v>7.148760330578513E-2</v>
      </c>
      <c r="BY353" s="130">
        <f t="shared" ref="BY353" si="5772">Q353/Q374</f>
        <v>6.0134566862910008E-2</v>
      </c>
      <c r="BZ353" s="131">
        <f t="shared" ref="BZ353" si="5773">R353/R374</f>
        <v>6.4203730272596848E-2</v>
      </c>
      <c r="CA353" s="132">
        <f t="shared" ref="CA353" si="5774">S353/S374</f>
        <v>3.6978894121751267E-2</v>
      </c>
      <c r="CB353" s="129">
        <f t="shared" ref="CB353" si="5775">T353/T374</f>
        <v>2.8936742934051143E-2</v>
      </c>
      <c r="CC353" s="130">
        <f t="shared" ref="CC353" si="5776">U353/U374</f>
        <v>9.3851132686084138E-2</v>
      </c>
      <c r="CD353" s="131">
        <f t="shared" ref="CD353" si="5777">V353/V374</f>
        <v>4.9014384656366546E-2</v>
      </c>
      <c r="CE353" s="132">
        <f t="shared" ref="CE353" si="5778">W353/W374</f>
        <v>6.1436672967863891E-2</v>
      </c>
      <c r="CF353" s="129">
        <f t="shared" ref="CF353" si="5779">X353/X374</f>
        <v>6.5117404986686028E-2</v>
      </c>
      <c r="CG353" s="130">
        <f t="shared" ref="CG353" si="5780">Y353/Y374</f>
        <v>6.8298969072164942E-2</v>
      </c>
      <c r="CH353" s="131">
        <f t="shared" ref="CH353" si="5781">Z353/Z374</f>
        <v>7.2538860103626937E-2</v>
      </c>
      <c r="CI353" s="129">
        <f t="shared" ref="CI353" si="5782">AA353/AA374</f>
        <v>4.9013921113689095E-2</v>
      </c>
      <c r="CJ353" s="135">
        <f t="shared" ref="CJ353" si="5783">AB353/AB374</f>
        <v>5.3306802844142652E-2</v>
      </c>
      <c r="CK353" s="136">
        <f t="shared" ref="CK353" si="5784">AC353/AC374</f>
        <v>4.58093070661659E-2</v>
      </c>
    </row>
    <row r="354" spans="1:89" ht="14" thickTop="1" x14ac:dyDescent="0.15">
      <c r="A354" s="146" t="s">
        <v>20</v>
      </c>
      <c r="B354" s="196">
        <v>440</v>
      </c>
      <c r="C354" s="197">
        <v>354</v>
      </c>
      <c r="D354" s="198">
        <v>172</v>
      </c>
      <c r="E354" s="199">
        <v>237</v>
      </c>
      <c r="F354" s="196">
        <v>391</v>
      </c>
      <c r="G354" s="200">
        <v>300</v>
      </c>
      <c r="H354" s="198">
        <v>596</v>
      </c>
      <c r="I354" s="199">
        <v>428</v>
      </c>
      <c r="J354" s="196">
        <v>99</v>
      </c>
      <c r="K354" s="200">
        <v>150</v>
      </c>
      <c r="L354" s="198">
        <v>188</v>
      </c>
      <c r="M354" s="196">
        <v>313</v>
      </c>
      <c r="N354" s="201">
        <v>539</v>
      </c>
      <c r="O354" s="202">
        <v>619</v>
      </c>
      <c r="P354" s="196">
        <v>331</v>
      </c>
      <c r="Q354" s="200">
        <v>291</v>
      </c>
      <c r="R354" s="198">
        <v>401</v>
      </c>
      <c r="S354" s="199">
        <v>265</v>
      </c>
      <c r="T354" s="196">
        <v>76</v>
      </c>
      <c r="U354" s="200">
        <v>177</v>
      </c>
      <c r="V354" s="198">
        <v>291</v>
      </c>
      <c r="W354" s="199">
        <v>404</v>
      </c>
      <c r="X354" s="196">
        <v>290</v>
      </c>
      <c r="Y354" s="200">
        <v>309</v>
      </c>
      <c r="Z354" s="198">
        <v>474</v>
      </c>
      <c r="AA354" s="196">
        <v>494</v>
      </c>
      <c r="AB354" s="172">
        <f t="shared" si="5701"/>
        <v>4288</v>
      </c>
      <c r="AC354" s="173">
        <f t="shared" si="5702"/>
        <v>4341</v>
      </c>
      <c r="BI354" s="146" t="s">
        <v>20</v>
      </c>
      <c r="BJ354" s="129">
        <f>B354/B374</f>
        <v>5.8878629733708013E-2</v>
      </c>
      <c r="BK354" s="130">
        <f t="shared" ref="BK354" si="5785">C354/C374</f>
        <v>4.4410989838163342E-2</v>
      </c>
      <c r="BL354" s="131">
        <f t="shared" ref="BL354" si="5786">D354/D374</f>
        <v>4.9956433343014812E-2</v>
      </c>
      <c r="BM354" s="132">
        <f t="shared" ref="BM354" si="5787">E354/E374</f>
        <v>6.0474610870119926E-2</v>
      </c>
      <c r="BN354" s="129">
        <f t="shared" ref="BN354" si="5788">F354/F374</f>
        <v>5.8480406820221355E-2</v>
      </c>
      <c r="BO354" s="130">
        <f t="shared" ref="BO354" si="5789">G354/G374</f>
        <v>4.8851978505129456E-2</v>
      </c>
      <c r="BP354" s="131">
        <f t="shared" ref="BP354" si="5790">H354/H374</f>
        <v>6.0828740559297816E-2</v>
      </c>
      <c r="BQ354" s="132">
        <f t="shared" ref="BQ354" si="5791">I354/I374</f>
        <v>4.8160234049735566E-2</v>
      </c>
      <c r="BR354" s="129">
        <f t="shared" ref="BR354" si="5792">J354/J374</f>
        <v>4.3288150415391344E-2</v>
      </c>
      <c r="BS354" s="130">
        <f t="shared" ref="BS354" si="5793">K354/K374</f>
        <v>8.3939563514269733E-2</v>
      </c>
      <c r="BT354" s="131">
        <f t="shared" ref="BT354" si="5794">L354/L374</f>
        <v>4.1164878476023646E-2</v>
      </c>
      <c r="BU354" s="129">
        <f t="shared" ref="BU354" si="5795">M354/M374</f>
        <v>8.2001571915116589E-2</v>
      </c>
      <c r="BV354" s="133">
        <f t="shared" ref="BV354" si="5796">N354/N374</f>
        <v>6.2565293093441665E-2</v>
      </c>
      <c r="BW354" s="134">
        <f t="shared" ref="BW354" si="5797">O354/O374</f>
        <v>7.1660106506135676E-2</v>
      </c>
      <c r="BX354" s="129">
        <f t="shared" ref="BX354" si="5798">P354/P374</f>
        <v>6.8388429752066118E-2</v>
      </c>
      <c r="BY354" s="130">
        <f t="shared" ref="BY354" si="5799">Q354/Q374</f>
        <v>6.1185870479394451E-2</v>
      </c>
      <c r="BZ354" s="131">
        <f t="shared" ref="BZ354" si="5800">R354/R374</f>
        <v>7.191535150645624E-2</v>
      </c>
      <c r="CA354" s="132">
        <f t="shared" ref="CA354" si="5801">S354/S374</f>
        <v>4.6223617652189082E-2</v>
      </c>
      <c r="CB354" s="129">
        <f t="shared" ref="CB354" si="5802">T354/T374</f>
        <v>5.1144010767160158E-2</v>
      </c>
      <c r="CC354" s="130">
        <f t="shared" ref="CC354" si="5803">U354/U374</f>
        <v>0.14320388349514562</v>
      </c>
      <c r="CD354" s="131">
        <f t="shared" ref="CD354" si="5804">V354/V374</f>
        <v>5.1678209909429944E-2</v>
      </c>
      <c r="CE354" s="132">
        <f t="shared" ref="CE354" si="5805">W354/W374</f>
        <v>7.6370510396975427E-2</v>
      </c>
      <c r="CF354" s="129">
        <f t="shared" ref="CF354" si="5806">X354/X374</f>
        <v>7.0200919874122483E-2</v>
      </c>
      <c r="CG354" s="130">
        <f t="shared" ref="CG354" si="5807">Y354/Y374</f>
        <v>9.9548969072164942E-2</v>
      </c>
      <c r="CH354" s="131">
        <f t="shared" ref="CH354" si="5808">Z354/Z374</f>
        <v>6.4630488137442058E-2</v>
      </c>
      <c r="CI354" s="129">
        <f t="shared" ref="CI354" si="5809">AA354/AA374</f>
        <v>4.7757153905645784E-2</v>
      </c>
      <c r="CJ354" s="135">
        <f t="shared" ref="CJ354" si="5810">AB354/AB374</f>
        <v>5.9665771494566353E-2</v>
      </c>
      <c r="CK354" s="136">
        <f t="shared" ref="CK354" si="5811">AC354/AC374</f>
        <v>6.0609022241458747E-2</v>
      </c>
    </row>
    <row r="355" spans="1:89" ht="14" thickBot="1" x14ac:dyDescent="0.2">
      <c r="A355" s="137" t="s">
        <v>21</v>
      </c>
      <c r="B355" s="189">
        <v>586</v>
      </c>
      <c r="C355" s="190">
        <v>410</v>
      </c>
      <c r="D355" s="191">
        <v>247</v>
      </c>
      <c r="E355" s="192">
        <v>247</v>
      </c>
      <c r="F355" s="189">
        <v>433</v>
      </c>
      <c r="G355" s="193">
        <v>262</v>
      </c>
      <c r="H355" s="191">
        <v>574</v>
      </c>
      <c r="I355" s="192">
        <v>465</v>
      </c>
      <c r="J355" s="189">
        <v>102</v>
      </c>
      <c r="K355" s="193">
        <v>196</v>
      </c>
      <c r="L355" s="191">
        <v>199</v>
      </c>
      <c r="M355" s="189">
        <v>337</v>
      </c>
      <c r="N355" s="194">
        <v>652</v>
      </c>
      <c r="O355" s="195">
        <v>660</v>
      </c>
      <c r="P355" s="189">
        <v>377</v>
      </c>
      <c r="Q355" s="193">
        <v>339</v>
      </c>
      <c r="R355" s="191">
        <v>411</v>
      </c>
      <c r="S355" s="192">
        <v>289</v>
      </c>
      <c r="T355" s="189">
        <v>56</v>
      </c>
      <c r="U355" s="193">
        <v>161</v>
      </c>
      <c r="V355" s="191">
        <v>249</v>
      </c>
      <c r="W355" s="192">
        <v>426</v>
      </c>
      <c r="X355" s="189">
        <v>295</v>
      </c>
      <c r="Y355" s="193">
        <v>240</v>
      </c>
      <c r="Z355" s="191">
        <v>412</v>
      </c>
      <c r="AA355" s="189">
        <v>481</v>
      </c>
      <c r="AB355" s="172">
        <f t="shared" si="5701"/>
        <v>4593</v>
      </c>
      <c r="AC355" s="173">
        <f t="shared" si="5702"/>
        <v>4513</v>
      </c>
      <c r="AE355" s="272" t="s">
        <v>85</v>
      </c>
      <c r="BI355" s="137" t="s">
        <v>21</v>
      </c>
      <c r="BJ355" s="129">
        <f>B355/B374</f>
        <v>7.8415629599892941E-2</v>
      </c>
      <c r="BK355" s="130">
        <f t="shared" ref="BK355" si="5812">C355/C374</f>
        <v>5.1436457157194831E-2</v>
      </c>
      <c r="BL355" s="131">
        <f t="shared" ref="BL355" si="5813">D355/D374</f>
        <v>7.1739761835608484E-2</v>
      </c>
      <c r="BM355" s="132">
        <f t="shared" ref="BM355" si="5814">E355/E374</f>
        <v>6.3026282214850723E-2</v>
      </c>
      <c r="BN355" s="129">
        <f t="shared" ref="BN355" si="5815">F355/F374</f>
        <v>6.4762189650014956E-2</v>
      </c>
      <c r="BO355" s="130">
        <f t="shared" ref="BO355" si="5816">G355/G374</f>
        <v>4.2664061227813063E-2</v>
      </c>
      <c r="BP355" s="131">
        <f t="shared" ref="BP355" si="5817">H355/H374</f>
        <v>5.8583384364155951E-2</v>
      </c>
      <c r="BQ355" s="132">
        <f t="shared" ref="BQ355" si="5818">I355/I374</f>
        <v>5.232361876898841E-2</v>
      </c>
      <c r="BR355" s="129">
        <f t="shared" ref="BR355" si="5819">J355/J374</f>
        <v>4.459991254919108E-2</v>
      </c>
      <c r="BS355" s="130">
        <f t="shared" ref="BS355" si="5820">K355/K374</f>
        <v>0.10968102965864578</v>
      </c>
      <c r="BT355" s="131">
        <f t="shared" ref="BT355" si="5821">L355/L374</f>
        <v>4.3573461791110137E-2</v>
      </c>
      <c r="BU355" s="129">
        <f t="shared" ref="BU355" si="5822">M355/M374</f>
        <v>8.8289232381451407E-2</v>
      </c>
      <c r="BV355" s="133">
        <f t="shared" ref="BV355" si="5823">N355/N374</f>
        <v>7.5681950087057456E-2</v>
      </c>
      <c r="BW355" s="134">
        <f t="shared" ref="BW355" si="5824">O355/O374</f>
        <v>7.6406575596202828E-2</v>
      </c>
      <c r="BX355" s="129">
        <f t="shared" ref="BX355" si="5825">P355/P374</f>
        <v>7.7892561983471068E-2</v>
      </c>
      <c r="BY355" s="130">
        <f t="shared" ref="BY355" si="5826">Q355/Q374</f>
        <v>7.1278385197645081E-2</v>
      </c>
      <c r="BZ355" s="131">
        <f t="shared" ref="BZ355" si="5827">R355/R374</f>
        <v>7.3708751793400293E-2</v>
      </c>
      <c r="CA355" s="132">
        <f t="shared" ref="CA355" si="5828">S355/S374</f>
        <v>5.0409907552764699E-2</v>
      </c>
      <c r="CB355" s="129">
        <f t="shared" ref="CB355" si="5829">T355/T374</f>
        <v>3.7685060565275909E-2</v>
      </c>
      <c r="CC355" s="130">
        <f t="shared" ref="CC355" si="5830">U355/U374</f>
        <v>0.13025889967637541</v>
      </c>
      <c r="CD355" s="131">
        <f t="shared" ref="CD355" si="5831">V355/V374</f>
        <v>4.4219499200852427E-2</v>
      </c>
      <c r="CE355" s="132">
        <f t="shared" ref="CE355" si="5832">W355/W374</f>
        <v>8.0529300567107748E-2</v>
      </c>
      <c r="CF355" s="129">
        <f t="shared" ref="CF355" si="5833">X355/X374</f>
        <v>7.1411280561607365E-2</v>
      </c>
      <c r="CG355" s="130">
        <f t="shared" ref="CG355" si="5834">Y355/Y374</f>
        <v>7.7319587628865982E-2</v>
      </c>
      <c r="CH355" s="131">
        <f t="shared" ref="CH355" si="5835">Z355/Z374</f>
        <v>5.6176711208071994E-2</v>
      </c>
      <c r="CI355" s="129">
        <f t="shared" ref="CI355" si="5836">AA355/AA374</f>
        <v>4.6500386697602474E-2</v>
      </c>
      <c r="CJ355" s="135">
        <f t="shared" ref="CJ355" si="5837">AB355/AB374</f>
        <v>6.3909722125593108E-2</v>
      </c>
      <c r="CK355" s="136">
        <f t="shared" ref="CK355" si="5838">AC355/AC374</f>
        <v>6.3010485458581747E-2</v>
      </c>
    </row>
    <row r="356" spans="1:89" ht="15" thickTop="1" thickBot="1" x14ac:dyDescent="0.2">
      <c r="A356" s="146" t="s">
        <v>22</v>
      </c>
      <c r="B356" s="196">
        <v>420</v>
      </c>
      <c r="C356" s="197">
        <v>501</v>
      </c>
      <c r="D356" s="198">
        <v>181</v>
      </c>
      <c r="E356" s="199">
        <v>175</v>
      </c>
      <c r="F356" s="196">
        <v>428</v>
      </c>
      <c r="G356" s="200">
        <v>165</v>
      </c>
      <c r="H356" s="198">
        <v>613</v>
      </c>
      <c r="I356" s="199">
        <v>300</v>
      </c>
      <c r="J356" s="196">
        <v>100</v>
      </c>
      <c r="K356" s="200">
        <v>115</v>
      </c>
      <c r="L356" s="198">
        <v>201</v>
      </c>
      <c r="M356" s="196">
        <v>234</v>
      </c>
      <c r="N356" s="201">
        <v>417</v>
      </c>
      <c r="O356" s="202">
        <v>400</v>
      </c>
      <c r="P356" s="196">
        <v>273</v>
      </c>
      <c r="Q356" s="200">
        <v>233</v>
      </c>
      <c r="R356" s="198">
        <v>276</v>
      </c>
      <c r="S356" s="199">
        <v>183</v>
      </c>
      <c r="T356" s="196">
        <v>47</v>
      </c>
      <c r="U356" s="200">
        <v>86</v>
      </c>
      <c r="V356" s="198">
        <v>244</v>
      </c>
      <c r="W356" s="199">
        <v>262</v>
      </c>
      <c r="X356" s="196">
        <v>253</v>
      </c>
      <c r="Y356" s="200">
        <v>154</v>
      </c>
      <c r="Z356" s="198">
        <v>327</v>
      </c>
      <c r="AA356" s="196">
        <v>399</v>
      </c>
      <c r="AB356" s="172">
        <f t="shared" si="5701"/>
        <v>3780</v>
      </c>
      <c r="AC356" s="173">
        <f t="shared" si="5702"/>
        <v>3207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>
        <f>B356/B374</f>
        <v>5.6202328382175835E-2</v>
      </c>
      <c r="BK356" s="130">
        <f t="shared" ref="BK356" si="5839">C356/C374</f>
        <v>6.2852841550621E-2</v>
      </c>
      <c r="BL356" s="131">
        <f t="shared" ref="BL356" si="5840">D356/D374</f>
        <v>5.257043276212605E-2</v>
      </c>
      <c r="BM356" s="132">
        <f t="shared" ref="BM356" si="5841">E356/E374</f>
        <v>4.465424853278898E-2</v>
      </c>
      <c r="BN356" s="129">
        <f t="shared" ref="BN356" si="5842">F356/F374</f>
        <v>6.4014358360753809E-2</v>
      </c>
      <c r="BO356" s="130">
        <f t="shared" ref="BO356" si="5843">G356/G374</f>
        <v>2.6868588177821201E-2</v>
      </c>
      <c r="BP356" s="131">
        <f t="shared" ref="BP356" si="5844">H356/H374</f>
        <v>6.2563788528271075E-2</v>
      </c>
      <c r="BQ356" s="132">
        <f t="shared" ref="BQ356" si="5845">I356/I374</f>
        <v>3.3757173399347362E-2</v>
      </c>
      <c r="BR356" s="129">
        <f t="shared" ref="BR356" si="5846">J356/J374</f>
        <v>4.3725404459991256E-2</v>
      </c>
      <c r="BS356" s="130">
        <f t="shared" ref="BS356" si="5847">K356/K374</f>
        <v>6.4353665360940129E-2</v>
      </c>
      <c r="BT356" s="131">
        <f t="shared" ref="BT356" si="5848">L356/L374</f>
        <v>4.4011386030216773E-2</v>
      </c>
      <c r="BU356" s="129">
        <f t="shared" ref="BU356" si="5849">M356/M374</f>
        <v>6.1304689546764476E-2</v>
      </c>
      <c r="BV356" s="133">
        <f t="shared" ref="BV356" si="5850">N356/N374</f>
        <v>4.8403946604759142E-2</v>
      </c>
      <c r="BW356" s="134">
        <f t="shared" ref="BW356" si="5851">O356/O374</f>
        <v>4.63070155128502E-2</v>
      </c>
      <c r="BX356" s="129">
        <f t="shared" ref="BX356" si="5852">P356/P374</f>
        <v>5.6404958677685947E-2</v>
      </c>
      <c r="BY356" s="130">
        <f t="shared" ref="BY356" si="5853">Q356/Q374</f>
        <v>4.8990748528174935E-2</v>
      </c>
      <c r="BZ356" s="131">
        <f t="shared" ref="BZ356" si="5854">R356/R374</f>
        <v>4.9497847919655669E-2</v>
      </c>
      <c r="CA356" s="132">
        <f t="shared" ref="CA356" si="5855">S356/S374</f>
        <v>3.1920460491889062E-2</v>
      </c>
      <c r="CB356" s="129">
        <f t="shared" ref="CB356" si="5856">T356/T374</f>
        <v>3.1628532974427997E-2</v>
      </c>
      <c r="CC356" s="130">
        <f t="shared" ref="CC356" si="5857">U356/U374</f>
        <v>6.9579288025889974E-2</v>
      </c>
      <c r="CD356" s="131">
        <f t="shared" ref="CD356" si="5858">V356/V374</f>
        <v>4.333155744983129E-2</v>
      </c>
      <c r="CE356" s="132">
        <f t="shared" ref="CE356" si="5859">W356/W374</f>
        <v>4.9527410207939507E-2</v>
      </c>
      <c r="CF356" s="129">
        <f t="shared" ref="CF356" si="5860">X356/X374</f>
        <v>6.1244250786734448E-2</v>
      </c>
      <c r="CG356" s="130">
        <f t="shared" ref="CG356" si="5861">Y356/Y374</f>
        <v>4.9613402061855667E-2</v>
      </c>
      <c r="CH356" s="131">
        <f t="shared" ref="CH356" si="5862">Z356/Z374</f>
        <v>4.4586855740387239E-2</v>
      </c>
      <c r="CI356" s="129">
        <f t="shared" ref="CI356" si="5863">AA356/AA374</f>
        <v>3.857308584686775E-2</v>
      </c>
      <c r="CJ356" s="135">
        <f t="shared" ref="CJ356" si="5864">AB356/AB374</f>
        <v>5.2597158640266047E-2</v>
      </c>
      <c r="CK356" s="136">
        <f t="shared" ref="CK356" si="5865">AC356/AC374</f>
        <v>4.4776119402985072E-2</v>
      </c>
    </row>
    <row r="357" spans="1:89" ht="15" thickTop="1" thickBot="1" x14ac:dyDescent="0.2">
      <c r="A357" s="137" t="s">
        <v>23</v>
      </c>
      <c r="B357" s="189">
        <v>432</v>
      </c>
      <c r="C357" s="190">
        <v>587</v>
      </c>
      <c r="D357" s="191">
        <v>186</v>
      </c>
      <c r="E357" s="192">
        <v>207</v>
      </c>
      <c r="F357" s="189">
        <v>442</v>
      </c>
      <c r="G357" s="193">
        <v>213</v>
      </c>
      <c r="H357" s="191">
        <v>437</v>
      </c>
      <c r="I357" s="192">
        <v>590</v>
      </c>
      <c r="J357" s="189">
        <v>120</v>
      </c>
      <c r="K357" s="193">
        <v>246</v>
      </c>
      <c r="L357" s="191">
        <v>228</v>
      </c>
      <c r="M357" s="189">
        <v>398</v>
      </c>
      <c r="N357" s="194">
        <v>675</v>
      </c>
      <c r="O357" s="195">
        <v>788</v>
      </c>
      <c r="P357" s="189">
        <v>320</v>
      </c>
      <c r="Q357" s="193">
        <v>266</v>
      </c>
      <c r="R357" s="191">
        <v>450</v>
      </c>
      <c r="S357" s="192">
        <v>347</v>
      </c>
      <c r="T357" s="189">
        <v>106</v>
      </c>
      <c r="U357" s="193">
        <v>81</v>
      </c>
      <c r="V357" s="191">
        <v>308</v>
      </c>
      <c r="W357" s="192">
        <v>443</v>
      </c>
      <c r="X357" s="189">
        <v>309</v>
      </c>
      <c r="Y357" s="193">
        <v>250</v>
      </c>
      <c r="Z357" s="191">
        <v>568</v>
      </c>
      <c r="AA357" s="189">
        <v>687</v>
      </c>
      <c r="AB357" s="172">
        <f t="shared" si="5701"/>
        <v>4581</v>
      </c>
      <c r="AC357" s="173">
        <f t="shared" si="5702"/>
        <v>5103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5.780810919309514E-2</v>
      </c>
      <c r="BK357" s="130">
        <f t="shared" ref="BK357" si="5866">C357/C374</f>
        <v>7.3641952076276496E-2</v>
      </c>
      <c r="BL357" s="131">
        <f t="shared" ref="BL357" si="5867">D357/D374</f>
        <v>5.4022654661632301E-2</v>
      </c>
      <c r="BM357" s="132">
        <f t="shared" ref="BM357" si="5868">E357/E374</f>
        <v>5.2819596835927532E-2</v>
      </c>
      <c r="BN357" s="129">
        <f t="shared" ref="BN357" si="5869">F357/F374</f>
        <v>6.6108285970685007E-2</v>
      </c>
      <c r="BO357" s="130">
        <f t="shared" ref="BO357" si="5870">G357/G374</f>
        <v>3.4684904738641914E-2</v>
      </c>
      <c r="BP357" s="131">
        <f t="shared" ref="BP357" si="5871">H357/H374</f>
        <v>4.4600938967136149E-2</v>
      </c>
      <c r="BQ357" s="132">
        <f t="shared" ref="BQ357" si="5872">I357/I374</f>
        <v>6.6389107685383142E-2</v>
      </c>
      <c r="BR357" s="129">
        <f t="shared" ref="BR357" si="5873">J357/J374</f>
        <v>5.2470485351989504E-2</v>
      </c>
      <c r="BS357" s="130">
        <f t="shared" ref="BS357" si="5874">K357/K374</f>
        <v>0.13766088416340236</v>
      </c>
      <c r="BT357" s="131">
        <f t="shared" ref="BT357" si="5875">L357/L374</f>
        <v>4.9923363258156342E-2</v>
      </c>
      <c r="BU357" s="129">
        <f t="shared" ref="BU357" si="5876">M357/M374</f>
        <v>0.1042703694000524</v>
      </c>
      <c r="BV357" s="133">
        <f t="shared" ref="BV357" si="5877">N357/N374</f>
        <v>7.8351712130005802E-2</v>
      </c>
      <c r="BW357" s="134">
        <f t="shared" ref="BW357" si="5878">O357/O374</f>
        <v>9.122482056031489E-2</v>
      </c>
      <c r="BX357" s="129">
        <f t="shared" ref="BX357" si="5879">P357/P374</f>
        <v>6.6115702479338845E-2</v>
      </c>
      <c r="BY357" s="130">
        <f t="shared" ref="BY357" si="5880">Q357/Q374</f>
        <v>5.5929352396972248E-2</v>
      </c>
      <c r="BZ357" s="131">
        <f t="shared" ref="BZ357" si="5881">R357/R374</f>
        <v>8.0703012912482067E-2</v>
      </c>
      <c r="CA357" s="132">
        <f t="shared" ref="CA357" si="5882">S357/S374</f>
        <v>6.0526774812489095E-2</v>
      </c>
      <c r="CB357" s="129">
        <f t="shared" ref="CB357" si="5883">T357/T374</f>
        <v>7.1332436069986543E-2</v>
      </c>
      <c r="CC357" s="130">
        <f t="shared" ref="CC357" si="5884">U357/U374</f>
        <v>6.553398058252427E-2</v>
      </c>
      <c r="CD357" s="131">
        <f t="shared" ref="CD357" si="5885">V357/V374</f>
        <v>5.4697211862901794E-2</v>
      </c>
      <c r="CE357" s="132">
        <f t="shared" ref="CE357" si="5886">W357/W374</f>
        <v>8.374291115311909E-2</v>
      </c>
      <c r="CF357" s="129">
        <f t="shared" ref="CF357" si="5887">X357/X374</f>
        <v>7.4800290486565002E-2</v>
      </c>
      <c r="CG357" s="130">
        <f t="shared" ref="CG357" si="5888">Y357/Y374</f>
        <v>8.0541237113402067E-2</v>
      </c>
      <c r="CH357" s="131">
        <f t="shared" ref="CH357" si="5889">Z357/Z374</f>
        <v>7.7447504772293424E-2</v>
      </c>
      <c r="CI357" s="129">
        <f t="shared" ref="CI357" si="5890">AA357/AA374</f>
        <v>6.6415313225058004E-2</v>
      </c>
      <c r="CJ357" s="135">
        <f t="shared" ref="CJ357" si="5891">AB357/AB374</f>
        <v>6.3742747018798618E-2</v>
      </c>
      <c r="CK357" s="136">
        <f t="shared" ref="CK357" si="5892">AC357/AC374</f>
        <v>7.1248062773131532E-2</v>
      </c>
    </row>
    <row r="358" spans="1:89" ht="14" thickTop="1" x14ac:dyDescent="0.15">
      <c r="A358" s="146" t="s">
        <v>24</v>
      </c>
      <c r="B358" s="203">
        <v>485</v>
      </c>
      <c r="C358" s="197">
        <v>422</v>
      </c>
      <c r="D358" s="198">
        <v>248</v>
      </c>
      <c r="E358" s="199">
        <v>268</v>
      </c>
      <c r="F358" s="196">
        <v>503</v>
      </c>
      <c r="G358" s="200">
        <v>282</v>
      </c>
      <c r="H358" s="198">
        <v>618</v>
      </c>
      <c r="I358" s="199">
        <v>634</v>
      </c>
      <c r="J358" s="196">
        <v>135</v>
      </c>
      <c r="K358" s="200">
        <v>177</v>
      </c>
      <c r="L358" s="198">
        <v>215</v>
      </c>
      <c r="M358" s="196">
        <v>307</v>
      </c>
      <c r="N358" s="201">
        <v>463</v>
      </c>
      <c r="O358" s="204">
        <v>596</v>
      </c>
      <c r="P358" s="196">
        <v>235</v>
      </c>
      <c r="Q358" s="200">
        <v>273</v>
      </c>
      <c r="R358" s="198">
        <v>422</v>
      </c>
      <c r="S358" s="199">
        <v>339</v>
      </c>
      <c r="T358" s="196">
        <v>59</v>
      </c>
      <c r="U358" s="200">
        <v>84</v>
      </c>
      <c r="V358" s="198">
        <v>261</v>
      </c>
      <c r="W358" s="205">
        <v>322</v>
      </c>
      <c r="X358" s="196">
        <v>195</v>
      </c>
      <c r="Y358" s="200">
        <v>195</v>
      </c>
      <c r="Z358" s="198">
        <v>473</v>
      </c>
      <c r="AA358" s="196">
        <v>638</v>
      </c>
      <c r="AB358" s="172">
        <f t="shared" si="5701"/>
        <v>4312</v>
      </c>
      <c r="AC358" s="173">
        <f t="shared" si="5702"/>
        <v>4537</v>
      </c>
      <c r="AE358" s="275" t="str">
        <f>$AE$17</f>
        <v>17:00 - 17:59</v>
      </c>
      <c r="AF358" s="126">
        <f t="shared" ref="AF358:AU359" si="5893">SUMIF($A$9:$A$32,$AE358,B$350:B$373)</f>
        <v>597</v>
      </c>
      <c r="AG358" s="186">
        <f t="shared" si="5893"/>
        <v>574</v>
      </c>
      <c r="AH358" s="127">
        <f t="shared" si="5893"/>
        <v>316</v>
      </c>
      <c r="AI358" s="180">
        <f t="shared" si="5893"/>
        <v>238</v>
      </c>
      <c r="AJ358" s="126">
        <f t="shared" si="5893"/>
        <v>611</v>
      </c>
      <c r="AK358" s="128">
        <f t="shared" si="5893"/>
        <v>528</v>
      </c>
      <c r="AL358" s="127">
        <f t="shared" si="5893"/>
        <v>873</v>
      </c>
      <c r="AM358" s="180">
        <f t="shared" si="5893"/>
        <v>645</v>
      </c>
      <c r="AN358" s="126">
        <f t="shared" si="5893"/>
        <v>274</v>
      </c>
      <c r="AO358" s="128">
        <f t="shared" si="5893"/>
        <v>49</v>
      </c>
      <c r="AP358" s="127">
        <f t="shared" si="5893"/>
        <v>378</v>
      </c>
      <c r="AQ358" s="126">
        <f t="shared" si="5893"/>
        <v>156</v>
      </c>
      <c r="AR358" s="179">
        <f t="shared" si="5893"/>
        <v>545</v>
      </c>
      <c r="AS358" s="181">
        <f t="shared" si="5893"/>
        <v>562</v>
      </c>
      <c r="AT358" s="126">
        <f t="shared" si="5893"/>
        <v>387</v>
      </c>
      <c r="AU358" s="128">
        <f t="shared" si="5893"/>
        <v>343</v>
      </c>
      <c r="AV358" s="127">
        <f t="shared" ref="AP358:BE359" si="5894">SUMIF($A$9:$A$32,$AE358,R$350:R$373)</f>
        <v>373</v>
      </c>
      <c r="AW358" s="180">
        <f t="shared" si="5894"/>
        <v>460</v>
      </c>
      <c r="AX358" s="126">
        <f t="shared" si="5894"/>
        <v>188</v>
      </c>
      <c r="AY358" s="128">
        <f t="shared" si="5894"/>
        <v>43</v>
      </c>
      <c r="AZ358" s="127">
        <f t="shared" si="5894"/>
        <v>511</v>
      </c>
      <c r="BA358" s="180">
        <f t="shared" si="5894"/>
        <v>405</v>
      </c>
      <c r="BB358" s="126">
        <f t="shared" si="5894"/>
        <v>460</v>
      </c>
      <c r="BC358" s="128">
        <f t="shared" si="5894"/>
        <v>184</v>
      </c>
      <c r="BD358" s="184">
        <f t="shared" si="5894"/>
        <v>496</v>
      </c>
      <c r="BE358" s="185">
        <f t="shared" si="5894"/>
        <v>1033</v>
      </c>
      <c r="BF358" s="170">
        <f>AF358+AH358+AJ358+AL358+AN358+AP358+AR358+AT358+AV358+AX358+AZ358+BB358+BD358</f>
        <v>6009</v>
      </c>
      <c r="BG358" s="171">
        <f>AG358+AI358+AK358+AM358+AO358+AQ358+AS358+AU358+AW358+AY358+BA358+BC358+BE358</f>
        <v>5220</v>
      </c>
      <c r="BI358" s="146" t="s">
        <v>24</v>
      </c>
      <c r="BJ358" s="129">
        <f>B358/B374</f>
        <v>6.4900307774655427E-2</v>
      </c>
      <c r="BK358" s="130">
        <f t="shared" ref="BK358" si="5895">C358/C374</f>
        <v>5.2941914439844438E-2</v>
      </c>
      <c r="BL358" s="131">
        <f t="shared" ref="BL358" si="5896">D358/D374</f>
        <v>7.2030206215509734E-2</v>
      </c>
      <c r="BM358" s="132">
        <f t="shared" ref="BM358" si="5897">E358/E374</f>
        <v>6.8384792038785405E-2</v>
      </c>
      <c r="BN358" s="129">
        <f t="shared" ref="BN358" si="5898">F358/F374</f>
        <v>7.5231827699670961E-2</v>
      </c>
      <c r="BO358" s="130">
        <f t="shared" ref="BO358" si="5899">G358/G374</f>
        <v>4.5920859794821689E-2</v>
      </c>
      <c r="BP358" s="131">
        <f t="shared" ref="BP358" si="5900">H358/H374</f>
        <v>6.3074096754439687E-2</v>
      </c>
      <c r="BQ358" s="132">
        <f t="shared" ref="BQ358" si="5901">I358/I374</f>
        <v>7.1340159783954096E-2</v>
      </c>
      <c r="BR358" s="129">
        <f t="shared" ref="BR358" si="5902">J358/J374</f>
        <v>5.9029296020988192E-2</v>
      </c>
      <c r="BS358" s="130">
        <f t="shared" ref="BS358" si="5903">K358/K374</f>
        <v>9.9048684946838272E-2</v>
      </c>
      <c r="BT358" s="131">
        <f t="shared" ref="BT358" si="5904">L358/L374</f>
        <v>4.7076855703963215E-2</v>
      </c>
      <c r="BU358" s="129">
        <f t="shared" ref="BU358" si="5905">M358/M374</f>
        <v>8.0429656798532881E-2</v>
      </c>
      <c r="BV358" s="133">
        <f t="shared" ref="BV358" si="5906">N358/N374</f>
        <v>5.3743470690655833E-2</v>
      </c>
      <c r="BW358" s="134">
        <f t="shared" ref="BW358" si="5907">O358/O374</f>
        <v>6.8997453114146789E-2</v>
      </c>
      <c r="BX358" s="129">
        <f t="shared" ref="BX358" si="5908">P358/P374</f>
        <v>4.8553719008264461E-2</v>
      </c>
      <c r="BY358" s="130">
        <f t="shared" ref="BY358" si="5909">Q358/Q374</f>
        <v>5.7401177460050461E-2</v>
      </c>
      <c r="BZ358" s="131">
        <f t="shared" ref="BZ358" si="5910">R358/R374</f>
        <v>7.5681492109038739E-2</v>
      </c>
      <c r="CA358" s="132">
        <f t="shared" ref="CA358" si="5911">S358/S374</f>
        <v>5.9131344845630561E-2</v>
      </c>
      <c r="CB358" s="129">
        <f t="shared" ref="CB358" si="5912">T358/T374</f>
        <v>3.9703903095558546E-2</v>
      </c>
      <c r="CC358" s="130">
        <f t="shared" ref="CC358" si="5913">U358/U374</f>
        <v>6.7961165048543687E-2</v>
      </c>
      <c r="CD358" s="131">
        <f t="shared" ref="CD358" si="5914">V358/V374</f>
        <v>4.635055940330314E-2</v>
      </c>
      <c r="CE358" s="132">
        <f t="shared" ref="CE358" si="5915">W358/W374</f>
        <v>6.0869565217391307E-2</v>
      </c>
      <c r="CF358" s="129">
        <f t="shared" ref="CF358" si="5916">X358/X374</f>
        <v>4.7204066811909952E-2</v>
      </c>
      <c r="CG358" s="130">
        <f t="shared" ref="CG358" si="5917">Y358/Y374</f>
        <v>6.2822164948453607E-2</v>
      </c>
      <c r="CH358" s="131">
        <f t="shared" ref="CH358" si="5918">Z358/Z374</f>
        <v>6.4494136896645765E-2</v>
      </c>
      <c r="CI358" s="129">
        <f t="shared" ref="CI358" si="5919">AA358/AA374</f>
        <v>6.1678267594740911E-2</v>
      </c>
      <c r="CJ358" s="135">
        <f t="shared" ref="CJ358" si="5920">AB358/AB374</f>
        <v>5.9999721708155346E-2</v>
      </c>
      <c r="CK358" s="136">
        <f t="shared" ref="CK358" si="5921">AC358/AC374</f>
        <v>6.3345573349343084E-2</v>
      </c>
    </row>
    <row r="359" spans="1:89" x14ac:dyDescent="0.15">
      <c r="A359" s="137" t="s">
        <v>25</v>
      </c>
      <c r="B359" s="206">
        <v>448</v>
      </c>
      <c r="C359" s="190">
        <v>401</v>
      </c>
      <c r="D359" s="191">
        <v>245</v>
      </c>
      <c r="E359" s="192">
        <v>263</v>
      </c>
      <c r="F359" s="189">
        <v>297</v>
      </c>
      <c r="G359" s="193">
        <v>237</v>
      </c>
      <c r="H359" s="191">
        <v>618</v>
      </c>
      <c r="I359" s="192">
        <v>553</v>
      </c>
      <c r="J359" s="189">
        <v>137</v>
      </c>
      <c r="K359" s="190">
        <v>141</v>
      </c>
      <c r="L359" s="191">
        <v>247</v>
      </c>
      <c r="M359" s="189">
        <v>264</v>
      </c>
      <c r="N359" s="194">
        <v>462</v>
      </c>
      <c r="O359" s="207">
        <v>507</v>
      </c>
      <c r="P359" s="189">
        <v>285</v>
      </c>
      <c r="Q359" s="190">
        <v>233</v>
      </c>
      <c r="R359" s="191">
        <v>390</v>
      </c>
      <c r="S359" s="192">
        <v>342</v>
      </c>
      <c r="T359" s="198">
        <v>71</v>
      </c>
      <c r="U359" s="189">
        <v>73</v>
      </c>
      <c r="V359" s="191">
        <v>306</v>
      </c>
      <c r="W359" s="208">
        <v>336</v>
      </c>
      <c r="X359" s="189">
        <v>215</v>
      </c>
      <c r="Y359" s="193">
        <v>158</v>
      </c>
      <c r="Z359" s="191">
        <v>447</v>
      </c>
      <c r="AA359" s="189">
        <v>659</v>
      </c>
      <c r="AB359" s="172">
        <f t="shared" si="5701"/>
        <v>4168</v>
      </c>
      <c r="AC359" s="173">
        <f t="shared" si="5702"/>
        <v>4167</v>
      </c>
      <c r="AE359" s="277" t="str">
        <f>$AE$18</f>
        <v>18:00 - 18:59</v>
      </c>
      <c r="AF359" s="126">
        <f t="shared" si="5893"/>
        <v>573</v>
      </c>
      <c r="AG359" s="190">
        <f t="shared" si="5893"/>
        <v>829</v>
      </c>
      <c r="AH359" s="191">
        <f t="shared" si="5893"/>
        <v>266</v>
      </c>
      <c r="AI359" s="192">
        <f t="shared" si="5893"/>
        <v>316</v>
      </c>
      <c r="AJ359" s="278">
        <f t="shared" si="5893"/>
        <v>453</v>
      </c>
      <c r="AK359" s="193">
        <f t="shared" si="5893"/>
        <v>718</v>
      </c>
      <c r="AL359" s="191">
        <f t="shared" si="5893"/>
        <v>767</v>
      </c>
      <c r="AM359" s="192">
        <f t="shared" si="5893"/>
        <v>860</v>
      </c>
      <c r="AN359" s="278">
        <f t="shared" si="5893"/>
        <v>216</v>
      </c>
      <c r="AO359" s="193">
        <f t="shared" si="5893"/>
        <v>55</v>
      </c>
      <c r="AP359" s="191">
        <f t="shared" si="5894"/>
        <v>417</v>
      </c>
      <c r="AQ359" s="278">
        <f t="shared" si="5894"/>
        <v>173</v>
      </c>
      <c r="AR359" s="194">
        <f t="shared" si="5894"/>
        <v>651</v>
      </c>
      <c r="AS359" s="195">
        <f t="shared" si="5894"/>
        <v>620</v>
      </c>
      <c r="AT359" s="278">
        <f t="shared" si="5894"/>
        <v>355</v>
      </c>
      <c r="AU359" s="193">
        <f t="shared" si="5894"/>
        <v>413</v>
      </c>
      <c r="AV359" s="191">
        <f t="shared" si="5894"/>
        <v>323</v>
      </c>
      <c r="AW359" s="192">
        <f t="shared" si="5894"/>
        <v>566</v>
      </c>
      <c r="AX359" s="278">
        <f t="shared" si="5894"/>
        <v>206</v>
      </c>
      <c r="AY359" s="193">
        <f t="shared" si="5894"/>
        <v>29</v>
      </c>
      <c r="AZ359" s="191">
        <f t="shared" si="5894"/>
        <v>477</v>
      </c>
      <c r="BA359" s="192">
        <f t="shared" si="5894"/>
        <v>291</v>
      </c>
      <c r="BB359" s="278">
        <f t="shared" si="5894"/>
        <v>314</v>
      </c>
      <c r="BC359" s="193">
        <f t="shared" si="5894"/>
        <v>189</v>
      </c>
      <c r="BD359" s="191">
        <f t="shared" si="5894"/>
        <v>435</v>
      </c>
      <c r="BE359" s="278">
        <f t="shared" si="5894"/>
        <v>896</v>
      </c>
      <c r="BF359" s="172">
        <f>SUM(AF359,AH359,AJ359,AL359,AN359,AP359,AR359,AT359,AV359,AX359,AZ359,BB359,BD359)</f>
        <v>5453</v>
      </c>
      <c r="BG359" s="173">
        <f>SUM(AG359,AI359,AK359,AM359,AO359,AQ359,AS359,AU359,AW359,AY359,BA359,BC359,BE359)</f>
        <v>5955</v>
      </c>
      <c r="BI359" s="137" t="s">
        <v>25</v>
      </c>
      <c r="BJ359" s="129">
        <f>B359/B374</f>
        <v>5.9949150274320885E-2</v>
      </c>
      <c r="BK359" s="130">
        <f t="shared" ref="BK359" si="5922">C359/C374</f>
        <v>5.0307364195207628E-2</v>
      </c>
      <c r="BL359" s="131">
        <f t="shared" ref="BL359" si="5923">D359/D374</f>
        <v>7.1158873075805984E-2</v>
      </c>
      <c r="BM359" s="132">
        <f t="shared" ref="BM359" si="5924">E359/E374</f>
        <v>6.7108956366420003E-2</v>
      </c>
      <c r="BN359" s="129">
        <f t="shared" ref="BN359" si="5925">F359/F374</f>
        <v>4.4421178582111878E-2</v>
      </c>
      <c r="BO359" s="130">
        <f t="shared" ref="BO359" si="5926">G359/G374</f>
        <v>3.8593063019052271E-2</v>
      </c>
      <c r="BP359" s="131">
        <f t="shared" ref="BP359" si="5927">H359/H374</f>
        <v>6.3074096754439687E-2</v>
      </c>
      <c r="BQ359" s="132">
        <f t="shared" ref="BQ359" si="5928">I359/I374</f>
        <v>6.2225722966130305E-2</v>
      </c>
      <c r="BR359" s="129">
        <f t="shared" ref="BR359" si="5929">J359/J374</f>
        <v>5.9903804110188016E-2</v>
      </c>
      <c r="BS359" s="130">
        <f t="shared" ref="BS359" si="5930">K359/K374</f>
        <v>7.8903189703413548E-2</v>
      </c>
      <c r="BT359" s="131">
        <f t="shared" ref="BT359" si="5931">L359/L374</f>
        <v>5.4083643529669365E-2</v>
      </c>
      <c r="BU359" s="129">
        <f t="shared" ref="BU359" si="5932">M359/M374</f>
        <v>6.9164265129683003E-2</v>
      </c>
      <c r="BV359" s="133">
        <f t="shared" ref="BV359" si="5933">N359/N374</f>
        <v>5.3627394080092865E-2</v>
      </c>
      <c r="BW359" s="134">
        <f t="shared" ref="BW359" si="5934">O359/O374</f>
        <v>5.8694142162537627E-2</v>
      </c>
      <c r="BX359" s="129">
        <f t="shared" ref="BX359" si="5935">P359/P374</f>
        <v>5.8884297520661155E-2</v>
      </c>
      <c r="BY359" s="130">
        <f t="shared" ref="BY359" si="5936">Q359/Q374</f>
        <v>4.8990748528174935E-2</v>
      </c>
      <c r="BZ359" s="131">
        <f t="shared" ref="BZ359" si="5937">R359/R374</f>
        <v>6.9942611190817794E-2</v>
      </c>
      <c r="CA359" s="132">
        <f t="shared" ref="CA359" si="5938">S359/S374</f>
        <v>5.9654631083202514E-2</v>
      </c>
      <c r="CB359" s="129">
        <f t="shared" ref="CB359" si="5939">T359/T374</f>
        <v>4.7779273216689101E-2</v>
      </c>
      <c r="CC359" s="130">
        <f t="shared" ref="CC359" si="5940">U359/U374</f>
        <v>5.9061488673139158E-2</v>
      </c>
      <c r="CD359" s="131">
        <f t="shared" ref="CD359" si="5941">V359/V374</f>
        <v>5.4342035162493342E-2</v>
      </c>
      <c r="CE359" s="132">
        <f t="shared" ref="CE359" si="5942">W359/W374</f>
        <v>6.3516068052930058E-2</v>
      </c>
      <c r="CF359" s="129">
        <f t="shared" ref="CF359" si="5943">X359/X374</f>
        <v>5.2045509561849432E-2</v>
      </c>
      <c r="CG359" s="130">
        <f t="shared" ref="CG359" si="5944">Y359/Y374</f>
        <v>5.0902061855670103E-2</v>
      </c>
      <c r="CH359" s="131">
        <f t="shared" ref="CH359" si="5945">Z359/Z374</f>
        <v>6.0949004635942189E-2</v>
      </c>
      <c r="CI359" s="129">
        <f t="shared" ref="CI359" si="5946">AA359/AA374</f>
        <v>6.3708430007733949E-2</v>
      </c>
      <c r="CJ359" s="135">
        <f t="shared" ref="CJ359" si="5947">AB359/AB374</f>
        <v>5.79960204266214E-2</v>
      </c>
      <c r="CK359" s="136">
        <f t="shared" ref="CK359" si="5948">AC359/AC374</f>
        <v>5.8179635033438981E-2</v>
      </c>
    </row>
    <row r="360" spans="1:89" ht="14" thickBot="1" x14ac:dyDescent="0.2">
      <c r="A360" s="146" t="s">
        <v>26</v>
      </c>
      <c r="B360" s="203">
        <v>409</v>
      </c>
      <c r="C360" s="197">
        <v>472</v>
      </c>
      <c r="D360" s="198">
        <v>276</v>
      </c>
      <c r="E360" s="199">
        <v>292</v>
      </c>
      <c r="F360" s="196">
        <v>525</v>
      </c>
      <c r="G360" s="200">
        <v>298</v>
      </c>
      <c r="H360" s="198">
        <v>555</v>
      </c>
      <c r="I360" s="199">
        <v>520</v>
      </c>
      <c r="J360" s="196">
        <v>136</v>
      </c>
      <c r="K360" s="197">
        <v>146</v>
      </c>
      <c r="L360" s="198">
        <v>259</v>
      </c>
      <c r="M360" s="196">
        <v>302</v>
      </c>
      <c r="N360" s="201">
        <v>522</v>
      </c>
      <c r="O360" s="204">
        <v>519</v>
      </c>
      <c r="P360" s="196">
        <v>309</v>
      </c>
      <c r="Q360" s="197">
        <v>286</v>
      </c>
      <c r="R360" s="198">
        <v>374</v>
      </c>
      <c r="S360" s="199">
        <v>390</v>
      </c>
      <c r="T360" s="196">
        <v>49</v>
      </c>
      <c r="U360" s="200">
        <v>78</v>
      </c>
      <c r="V360" s="198">
        <v>330</v>
      </c>
      <c r="W360" s="205">
        <v>313</v>
      </c>
      <c r="X360" s="196">
        <v>193</v>
      </c>
      <c r="Y360" s="200">
        <v>201</v>
      </c>
      <c r="Z360" s="198">
        <v>509</v>
      </c>
      <c r="AA360" s="196">
        <v>709</v>
      </c>
      <c r="AB360" s="172">
        <f t="shared" si="5701"/>
        <v>4446</v>
      </c>
      <c r="AC360" s="173">
        <f t="shared" si="5702"/>
        <v>4526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5.473036263883313E-2</v>
      </c>
      <c r="BK360" s="130">
        <f t="shared" ref="BK360" si="5949">C360/C374</f>
        <v>5.9214653117551121E-2</v>
      </c>
      <c r="BL360" s="131">
        <f t="shared" ref="BL360" si="5950">D360/D374</f>
        <v>8.0162648852744697E-2</v>
      </c>
      <c r="BM360" s="132">
        <f t="shared" ref="BM360" si="5951">E360/E374</f>
        <v>7.4508803266139317E-2</v>
      </c>
      <c r="BN360" s="129">
        <f t="shared" ref="BN360" si="5952">F360/F374</f>
        <v>7.8522285372419981E-2</v>
      </c>
      <c r="BO360" s="130">
        <f t="shared" ref="BO360" si="5953">G360/G374</f>
        <v>4.8526298648428598E-2</v>
      </c>
      <c r="BP360" s="131">
        <f t="shared" ref="BP360" si="5954">H360/H374</f>
        <v>5.6644213104715249E-2</v>
      </c>
      <c r="BQ360" s="132">
        <f t="shared" ref="BQ360" si="5955">I360/I374</f>
        <v>5.8512433892202093E-2</v>
      </c>
      <c r="BR360" s="129">
        <f t="shared" ref="BR360" si="5956">J360/J374</f>
        <v>5.9466550065588104E-2</v>
      </c>
      <c r="BS360" s="130">
        <f t="shared" ref="BS360" si="5957">K360/K374</f>
        <v>8.1701175153889194E-2</v>
      </c>
      <c r="BT360" s="131">
        <f t="shared" ref="BT360" si="5958">L360/L374</f>
        <v>5.6711188964309177E-2</v>
      </c>
      <c r="BU360" s="129">
        <f t="shared" ref="BU360" si="5959">M360/M374</f>
        <v>7.9119727534713122E-2</v>
      </c>
      <c r="BV360" s="133">
        <f t="shared" ref="BV360" si="5960">N360/N374</f>
        <v>6.0591990713871155E-2</v>
      </c>
      <c r="BW360" s="134">
        <f t="shared" ref="BW360" si="5961">O360/O374</f>
        <v>6.008335262792313E-2</v>
      </c>
      <c r="BX360" s="129">
        <f t="shared" ref="BX360" si="5962">P360/P374</f>
        <v>6.3842975206611571E-2</v>
      </c>
      <c r="BY360" s="130">
        <f t="shared" ref="BY360" si="5963">Q360/Q374</f>
        <v>6.0134566862910008E-2</v>
      </c>
      <c r="BZ360" s="131">
        <f t="shared" ref="BZ360" si="5964">R360/R374</f>
        <v>6.7073170731707321E-2</v>
      </c>
      <c r="CA360" s="132">
        <f t="shared" ref="CA360" si="5965">S360/S374</f>
        <v>6.8027210884353748E-2</v>
      </c>
      <c r="CB360" s="129">
        <f t="shared" ref="CB360" si="5966">T360/T374</f>
        <v>3.2974427994616418E-2</v>
      </c>
      <c r="CC360" s="130">
        <f t="shared" ref="CC360" si="5967">U360/U374</f>
        <v>6.3106796116504854E-2</v>
      </c>
      <c r="CD360" s="131">
        <f t="shared" ref="CD360" si="5968">V360/V374</f>
        <v>5.8604155567394782E-2</v>
      </c>
      <c r="CE360" s="132">
        <f t="shared" ref="CE360" si="5969">W360/W374</f>
        <v>5.9168241965973534E-2</v>
      </c>
      <c r="CF360" s="129">
        <f t="shared" ref="CF360" si="5970">X360/X374</f>
        <v>4.6719922536916002E-2</v>
      </c>
      <c r="CG360" s="130">
        <f t="shared" ref="CG360" si="5971">Y360/Y374</f>
        <v>6.4755154639175264E-2</v>
      </c>
      <c r="CH360" s="131">
        <f t="shared" ref="CH360" si="5972">Z360/Z374</f>
        <v>6.9402781565312238E-2</v>
      </c>
      <c r="CI360" s="129">
        <f t="shared" ref="CI360" si="5973">AA360/AA374</f>
        <v>6.8542150038669758E-2</v>
      </c>
      <c r="CJ360" s="135">
        <f t="shared" ref="CJ360" si="5974">AB360/AB374</f>
        <v>6.1864277067360543E-2</v>
      </c>
      <c r="CK360" s="136">
        <f t="shared" ref="CK360" si="5975">AC360/AC374</f>
        <v>6.3191991399410799E-2</v>
      </c>
    </row>
    <row r="361" spans="1:89" ht="15" thickTop="1" thickBot="1" x14ac:dyDescent="0.2">
      <c r="A361" s="137" t="s">
        <v>27</v>
      </c>
      <c r="B361" s="206">
        <v>371</v>
      </c>
      <c r="C361" s="190">
        <v>471</v>
      </c>
      <c r="D361" s="191">
        <v>210</v>
      </c>
      <c r="E361" s="192">
        <v>252</v>
      </c>
      <c r="F361" s="189">
        <v>440</v>
      </c>
      <c r="G361" s="193">
        <v>275</v>
      </c>
      <c r="H361" s="191">
        <v>625</v>
      </c>
      <c r="I361" s="192">
        <v>579</v>
      </c>
      <c r="J361" s="189">
        <v>174</v>
      </c>
      <c r="K361" s="190">
        <v>121</v>
      </c>
      <c r="L361" s="191">
        <v>322</v>
      </c>
      <c r="M361" s="189">
        <v>272</v>
      </c>
      <c r="N361" s="194">
        <v>535</v>
      </c>
      <c r="O361" s="207">
        <v>477</v>
      </c>
      <c r="P361" s="189">
        <v>282</v>
      </c>
      <c r="Q361" s="190">
        <v>244</v>
      </c>
      <c r="R361" s="191">
        <v>323</v>
      </c>
      <c r="S361" s="192">
        <v>384</v>
      </c>
      <c r="T361" s="189">
        <v>82</v>
      </c>
      <c r="U361" s="193">
        <v>53</v>
      </c>
      <c r="V361" s="191">
        <v>328</v>
      </c>
      <c r="W361" s="208">
        <v>334</v>
      </c>
      <c r="X361" s="189">
        <v>218</v>
      </c>
      <c r="Y361" s="193">
        <v>138</v>
      </c>
      <c r="Z361" s="191">
        <v>399</v>
      </c>
      <c r="AA361" s="189">
        <v>609</v>
      </c>
      <c r="AB361" s="172">
        <f t="shared" si="5701"/>
        <v>4309</v>
      </c>
      <c r="AC361" s="173">
        <f t="shared" si="5702"/>
        <v>4209</v>
      </c>
      <c r="AE361" s="269" t="s">
        <v>13</v>
      </c>
      <c r="AF361" s="20">
        <f t="shared" ref="AF361:BG361" si="5976">SUM(AF358:AF360)</f>
        <v>1170</v>
      </c>
      <c r="AG361" s="21">
        <f t="shared" si="5976"/>
        <v>1403</v>
      </c>
      <c r="AH361" s="20">
        <f t="shared" si="5976"/>
        <v>582</v>
      </c>
      <c r="AI361" s="21">
        <f t="shared" si="5976"/>
        <v>554</v>
      </c>
      <c r="AJ361" s="20">
        <f t="shared" si="5976"/>
        <v>1064</v>
      </c>
      <c r="AK361" s="21">
        <f t="shared" si="5976"/>
        <v>1246</v>
      </c>
      <c r="AL361" s="20">
        <f t="shared" si="5976"/>
        <v>1640</v>
      </c>
      <c r="AM361" s="21">
        <f t="shared" si="5976"/>
        <v>1505</v>
      </c>
      <c r="AN361" s="20">
        <f t="shared" si="5976"/>
        <v>490</v>
      </c>
      <c r="AO361" s="21">
        <f t="shared" si="5976"/>
        <v>104</v>
      </c>
      <c r="AP361" s="20">
        <f t="shared" si="5976"/>
        <v>795</v>
      </c>
      <c r="AQ361" s="21">
        <f t="shared" si="5976"/>
        <v>329</v>
      </c>
      <c r="AR361" s="20">
        <f t="shared" si="5976"/>
        <v>1196</v>
      </c>
      <c r="AS361" s="21">
        <f t="shared" si="5976"/>
        <v>1182</v>
      </c>
      <c r="AT361" s="20">
        <f t="shared" si="5976"/>
        <v>742</v>
      </c>
      <c r="AU361" s="21">
        <f t="shared" si="5976"/>
        <v>756</v>
      </c>
      <c r="AV361" s="20">
        <f t="shared" si="5976"/>
        <v>696</v>
      </c>
      <c r="AW361" s="21">
        <f t="shared" si="5976"/>
        <v>1026</v>
      </c>
      <c r="AX361" s="20">
        <f t="shared" si="5976"/>
        <v>394</v>
      </c>
      <c r="AY361" s="21">
        <f t="shared" si="5976"/>
        <v>72</v>
      </c>
      <c r="AZ361" s="20">
        <f t="shared" si="5976"/>
        <v>988</v>
      </c>
      <c r="BA361" s="21">
        <f t="shared" si="5976"/>
        <v>696</v>
      </c>
      <c r="BB361" s="20">
        <f t="shared" si="5976"/>
        <v>774</v>
      </c>
      <c r="BC361" s="21">
        <f t="shared" si="5976"/>
        <v>373</v>
      </c>
      <c r="BD361" s="20">
        <f t="shared" si="5976"/>
        <v>931</v>
      </c>
      <c r="BE361" s="21">
        <f t="shared" si="5976"/>
        <v>1929</v>
      </c>
      <c r="BF361" s="174">
        <f t="shared" si="5976"/>
        <v>11462</v>
      </c>
      <c r="BG361" s="175">
        <f t="shared" si="5976"/>
        <v>11175</v>
      </c>
      <c r="BI361" s="137" t="s">
        <v>27</v>
      </c>
      <c r="BJ361" s="129">
        <f>B361/B374</f>
        <v>4.9645390070921988E-2</v>
      </c>
      <c r="BK361" s="130">
        <f t="shared" ref="BK361" si="5977">C361/C374</f>
        <v>5.9089198343996986E-2</v>
      </c>
      <c r="BL361" s="131">
        <f t="shared" ref="BL361" si="5978">D361/D374</f>
        <v>6.099331977926227E-2</v>
      </c>
      <c r="BM361" s="132">
        <f t="shared" ref="BM361" si="5979">E361/E374</f>
        <v>6.4302117887216126E-2</v>
      </c>
      <c r="BN361" s="129">
        <f t="shared" ref="BN361" si="5980">F361/F374</f>
        <v>6.5809153454980562E-2</v>
      </c>
      <c r="BO361" s="130">
        <f t="shared" ref="BO361" si="5981">G361/G374</f>
        <v>4.4780980296368671E-2</v>
      </c>
      <c r="BP361" s="131">
        <f t="shared" ref="BP361" si="5982">H361/H374</f>
        <v>6.3788528271075728E-2</v>
      </c>
      <c r="BQ361" s="132">
        <f t="shared" ref="BQ361" si="5983">I361/I374</f>
        <v>6.5151344660740407E-2</v>
      </c>
      <c r="BR361" s="129">
        <f t="shared" ref="BR361" si="5984">J361/J374</f>
        <v>7.6082203760384784E-2</v>
      </c>
      <c r="BS361" s="130">
        <f t="shared" ref="BS361" si="5985">K361/K374</f>
        <v>6.771124790151091E-2</v>
      </c>
      <c r="BT361" s="131">
        <f t="shared" ref="BT361" si="5986">L361/L374</f>
        <v>7.0505802496168168E-2</v>
      </c>
      <c r="BU361" s="129">
        <f t="shared" ref="BU361" si="5987">M361/M374</f>
        <v>7.1260151951794609E-2</v>
      </c>
      <c r="BV361" s="133">
        <f t="shared" ref="BV361" si="5988">N361/N374</f>
        <v>6.2100986651189787E-2</v>
      </c>
      <c r="BW361" s="134">
        <f t="shared" ref="BW361" si="5989">O361/O374</f>
        <v>5.522111599907386E-2</v>
      </c>
      <c r="BX361" s="129">
        <f t="shared" ref="BX361" si="5990">P361/P374</f>
        <v>5.8264462809917358E-2</v>
      </c>
      <c r="BY361" s="130">
        <f t="shared" ref="BY361" si="5991">Q361/Q374</f>
        <v>5.1303616484440706E-2</v>
      </c>
      <c r="BZ361" s="131">
        <f t="shared" ref="BZ361" si="5992">R361/R374</f>
        <v>5.7926829268292686E-2</v>
      </c>
      <c r="CA361" s="132">
        <f t="shared" ref="CA361" si="5993">S361/S374</f>
        <v>6.6980638409209842E-2</v>
      </c>
      <c r="CB361" s="129">
        <f t="shared" ref="CB361" si="5994">T361/T374</f>
        <v>5.518169582772544E-2</v>
      </c>
      <c r="CC361" s="130">
        <f t="shared" ref="CC361" si="5995">U361/U374</f>
        <v>4.2880258899676373E-2</v>
      </c>
      <c r="CD361" s="131">
        <f t="shared" ref="CD361" si="5996">V361/V374</f>
        <v>5.8248978866986323E-2</v>
      </c>
      <c r="CE361" s="132">
        <f t="shared" ref="CE361" si="5997">W361/W374</f>
        <v>6.3137996219281664E-2</v>
      </c>
      <c r="CF361" s="129">
        <f t="shared" ref="CF361" si="5998">X361/X374</f>
        <v>5.2771725974340357E-2</v>
      </c>
      <c r="CG361" s="130">
        <f t="shared" ref="CG361" si="5999">Y361/Y374</f>
        <v>4.445876288659794E-2</v>
      </c>
      <c r="CH361" s="131">
        <f t="shared" ref="CH361" si="6000">Z361/Z374</f>
        <v>5.4404145077720206E-2</v>
      </c>
      <c r="CI361" s="129">
        <f t="shared" ref="CI361" si="6001">AA361/AA374</f>
        <v>5.8874709976798147E-2</v>
      </c>
      <c r="CJ361" s="135">
        <f t="shared" ref="CJ361" si="6002">AB361/AB374</f>
        <v>5.995797793145672E-2</v>
      </c>
      <c r="CK361" s="136">
        <f t="shared" ref="CK361" si="6003">AC361/AC374</f>
        <v>5.8766038842271336E-2</v>
      </c>
    </row>
    <row r="362" spans="1:89" ht="14" thickTop="1" x14ac:dyDescent="0.15">
      <c r="A362" s="146" t="s">
        <v>28</v>
      </c>
      <c r="B362" s="203">
        <v>253</v>
      </c>
      <c r="C362" s="197">
        <v>536</v>
      </c>
      <c r="D362" s="198">
        <v>134</v>
      </c>
      <c r="E362" s="199">
        <v>260</v>
      </c>
      <c r="F362" s="196">
        <v>338</v>
      </c>
      <c r="G362" s="200">
        <v>410</v>
      </c>
      <c r="H362" s="198">
        <v>483</v>
      </c>
      <c r="I362" s="199">
        <v>586</v>
      </c>
      <c r="J362" s="196">
        <v>137</v>
      </c>
      <c r="K362" s="197">
        <v>56</v>
      </c>
      <c r="L362" s="198">
        <v>288</v>
      </c>
      <c r="M362" s="196">
        <v>211</v>
      </c>
      <c r="N362" s="201">
        <v>493</v>
      </c>
      <c r="O362" s="204">
        <v>479</v>
      </c>
      <c r="P362" s="196">
        <v>301</v>
      </c>
      <c r="Q362" s="197">
        <v>253</v>
      </c>
      <c r="R362" s="198">
        <v>337</v>
      </c>
      <c r="S362" s="199">
        <v>417</v>
      </c>
      <c r="T362" s="196">
        <v>123</v>
      </c>
      <c r="U362" s="200">
        <v>44</v>
      </c>
      <c r="V362" s="198">
        <v>377</v>
      </c>
      <c r="W362" s="205">
        <v>335</v>
      </c>
      <c r="X362" s="196">
        <v>248</v>
      </c>
      <c r="Y362" s="200">
        <v>159</v>
      </c>
      <c r="Z362" s="198">
        <v>547</v>
      </c>
      <c r="AA362" s="196">
        <v>736</v>
      </c>
      <c r="AB362" s="172">
        <f t="shared" si="5701"/>
        <v>4059</v>
      </c>
      <c r="AC362" s="173">
        <f t="shared" si="5702"/>
        <v>4482</v>
      </c>
      <c r="BI362" s="146" t="s">
        <v>28</v>
      </c>
      <c r="BJ362" s="129">
        <f>B362/B374</f>
        <v>3.3855212096882109E-2</v>
      </c>
      <c r="BK362" s="130">
        <f t="shared" ref="BK362" si="6004">C362/C374</f>
        <v>6.7243758625015679E-2</v>
      </c>
      <c r="BL362" s="131">
        <f t="shared" ref="BL362" si="6005">D362/D374</f>
        <v>3.8919546906767355E-2</v>
      </c>
      <c r="BM362" s="132">
        <f t="shared" ref="BM362" si="6006">E362/E374</f>
        <v>6.6343454963000759E-2</v>
      </c>
      <c r="BN362" s="129">
        <f t="shared" ref="BN362" si="6007">F362/F374</f>
        <v>5.0553395154053243E-2</v>
      </c>
      <c r="BO362" s="130">
        <f t="shared" ref="BO362" si="6008">G362/G374</f>
        <v>6.6764370623676919E-2</v>
      </c>
      <c r="BP362" s="131">
        <f t="shared" ref="BP362" si="6009">H362/H374</f>
        <v>4.9295774647887321E-2</v>
      </c>
      <c r="BQ362" s="132">
        <f t="shared" ref="BQ362" si="6010">I362/I374</f>
        <v>6.5939012040058517E-2</v>
      </c>
      <c r="BR362" s="129">
        <f t="shared" ref="BR362" si="6011">J362/J374</f>
        <v>5.9903804110188016E-2</v>
      </c>
      <c r="BS362" s="130">
        <f t="shared" ref="BS362" si="6012">K362/K374</f>
        <v>3.1337437045327363E-2</v>
      </c>
      <c r="BT362" s="131">
        <f t="shared" ref="BT362" si="6013">L362/L374</f>
        <v>6.3061090431355382E-2</v>
      </c>
      <c r="BU362" s="129">
        <f t="shared" ref="BU362" si="6014">M362/M374</f>
        <v>5.5279014933193607E-2</v>
      </c>
      <c r="BV362" s="133">
        <f t="shared" ref="BV362" si="6015">N362/N374</f>
        <v>5.7225769007544981E-2</v>
      </c>
      <c r="BW362" s="134">
        <f t="shared" ref="BW362" si="6016">O362/O374</f>
        <v>5.5452651076638111E-2</v>
      </c>
      <c r="BX362" s="129">
        <f t="shared" ref="BX362" si="6017">P362/P374</f>
        <v>6.2190082644628102E-2</v>
      </c>
      <c r="BY362" s="130">
        <f t="shared" ref="BY362" si="6018">Q362/Q374</f>
        <v>5.3195962994112701E-2</v>
      </c>
      <c r="BZ362" s="131">
        <f t="shared" ref="BZ362" si="6019">R362/R374</f>
        <v>6.0437589670014349E-2</v>
      </c>
      <c r="CA362" s="132">
        <f t="shared" ref="CA362" si="6020">S362/S374</f>
        <v>7.2736787022501304E-2</v>
      </c>
      <c r="CB362" s="129">
        <f t="shared" ref="CB362" si="6021">T362/T374</f>
        <v>8.2772543741588156E-2</v>
      </c>
      <c r="CC362" s="130">
        <f t="shared" ref="CC362" si="6022">U362/U374</f>
        <v>3.5598705501618123E-2</v>
      </c>
      <c r="CD362" s="131">
        <f t="shared" ref="CD362" si="6023">V362/V374</f>
        <v>6.6950808026993436E-2</v>
      </c>
      <c r="CE362" s="132">
        <f t="shared" ref="CE362" si="6024">W362/W374</f>
        <v>6.3327032136105854E-2</v>
      </c>
      <c r="CF362" s="129">
        <f t="shared" ref="CF362" si="6025">X362/X374</f>
        <v>6.0033890099249573E-2</v>
      </c>
      <c r="CG362" s="130">
        <f t="shared" ref="CG362" si="6026">Y362/Y374</f>
        <v>5.122422680412371E-2</v>
      </c>
      <c r="CH362" s="131">
        <f t="shared" ref="CH362" si="6027">Z362/Z374</f>
        <v>7.458412871557131E-2</v>
      </c>
      <c r="CI362" s="129">
        <f t="shared" ref="CI362" si="6028">AA362/AA374</f>
        <v>7.1152358855375103E-2</v>
      </c>
      <c r="CJ362" s="135">
        <f t="shared" ref="CJ362" si="6029">AB362/AB374</f>
        <v>5.6479329873238067E-2</v>
      </c>
      <c r="CK362" s="136">
        <f t="shared" ref="CK362" si="6030">AC362/AC374</f>
        <v>6.2577663599681671E-2</v>
      </c>
    </row>
    <row r="363" spans="1:89" x14ac:dyDescent="0.15">
      <c r="A363" s="137" t="s">
        <v>29</v>
      </c>
      <c r="B363" s="206">
        <v>296</v>
      </c>
      <c r="C363" s="190">
        <v>526</v>
      </c>
      <c r="D363" s="191">
        <v>263</v>
      </c>
      <c r="E363" s="192">
        <v>262</v>
      </c>
      <c r="F363" s="189">
        <v>404</v>
      </c>
      <c r="G363" s="193">
        <v>489</v>
      </c>
      <c r="H363" s="191">
        <v>633</v>
      </c>
      <c r="I363" s="192">
        <v>651</v>
      </c>
      <c r="J363" s="189">
        <v>249</v>
      </c>
      <c r="K363" s="190">
        <v>51</v>
      </c>
      <c r="L363" s="191">
        <v>432</v>
      </c>
      <c r="M363" s="189">
        <v>128</v>
      </c>
      <c r="N363" s="194">
        <v>559</v>
      </c>
      <c r="O363" s="207">
        <v>413</v>
      </c>
      <c r="P363" s="189">
        <v>377</v>
      </c>
      <c r="Q363" s="190">
        <v>240</v>
      </c>
      <c r="R363" s="191">
        <v>356</v>
      </c>
      <c r="S363" s="192">
        <v>390</v>
      </c>
      <c r="T363" s="189">
        <v>206</v>
      </c>
      <c r="U363" s="193">
        <v>23</v>
      </c>
      <c r="V363" s="191">
        <v>447</v>
      </c>
      <c r="W363" s="208">
        <v>302</v>
      </c>
      <c r="X363" s="189">
        <v>277</v>
      </c>
      <c r="Y363" s="193">
        <v>140</v>
      </c>
      <c r="Z363" s="191">
        <v>606</v>
      </c>
      <c r="AA363" s="189">
        <v>593</v>
      </c>
      <c r="AB363" s="172">
        <f t="shared" si="5701"/>
        <v>5105</v>
      </c>
      <c r="AC363" s="173">
        <f t="shared" si="5702"/>
        <v>4208</v>
      </c>
      <c r="BI363" s="137" t="s">
        <v>29</v>
      </c>
      <c r="BJ363" s="129">
        <f>B363/B374</f>
        <v>3.9609260002676304E-2</v>
      </c>
      <c r="BK363" s="130">
        <f t="shared" ref="BK363" si="6031">C363/C374</f>
        <v>6.5989210889474348E-2</v>
      </c>
      <c r="BL363" s="131">
        <f t="shared" ref="BL363" si="6032">D363/D374</f>
        <v>7.6386871914028459E-2</v>
      </c>
      <c r="BM363" s="132">
        <f t="shared" ref="BM363" si="6033">E363/E374</f>
        <v>6.6853789231946931E-2</v>
      </c>
      <c r="BN363" s="129">
        <f t="shared" ref="BN363" si="6034">F363/F374</f>
        <v>6.042476817230033E-2</v>
      </c>
      <c r="BO363" s="130">
        <f t="shared" ref="BO363" si="6035">G363/G374</f>
        <v>7.9628724963361014E-2</v>
      </c>
      <c r="BP363" s="131">
        <f t="shared" ref="BP363" si="6036">H363/H374</f>
        <v>6.4605021432945497E-2</v>
      </c>
      <c r="BQ363" s="132">
        <f t="shared" ref="BQ363" si="6037">I363/I374</f>
        <v>7.3253066276583775E-2</v>
      </c>
      <c r="BR363" s="129">
        <f t="shared" ref="BR363" si="6038">J363/J374</f>
        <v>0.10887625710537822</v>
      </c>
      <c r="BS363" s="130">
        <f t="shared" ref="BS363" si="6039">K363/K374</f>
        <v>2.8539451594851706E-2</v>
      </c>
      <c r="BT363" s="131">
        <f t="shared" ref="BT363" si="6040">L363/L374</f>
        <v>9.4591635647033059E-2</v>
      </c>
      <c r="BU363" s="129">
        <f t="shared" ref="BU363" si="6041">M363/M374</f>
        <v>3.3534189153785698E-2</v>
      </c>
      <c r="BV363" s="133">
        <f t="shared" ref="BV363" si="6042">N363/N374</f>
        <v>6.4886825304701107E-2</v>
      </c>
      <c r="BW363" s="134">
        <f t="shared" ref="BW363" si="6043">O363/O374</f>
        <v>4.7811993517017828E-2</v>
      </c>
      <c r="BX363" s="129">
        <f t="shared" ref="BX363" si="6044">P363/P374</f>
        <v>7.7892561983471068E-2</v>
      </c>
      <c r="BY363" s="130">
        <f t="shared" ref="BY363" si="6045">Q363/Q374</f>
        <v>5.0462573591253154E-2</v>
      </c>
      <c r="BZ363" s="131">
        <f t="shared" ref="BZ363" si="6046">R363/R374</f>
        <v>6.3845050215208032E-2</v>
      </c>
      <c r="CA363" s="132">
        <f t="shared" ref="CA363" si="6047">S363/S374</f>
        <v>6.8027210884353748E-2</v>
      </c>
      <c r="CB363" s="129">
        <f t="shared" ref="CB363" si="6048">T363/T374</f>
        <v>0.1386271870794078</v>
      </c>
      <c r="CC363" s="130">
        <f t="shared" ref="CC363" si="6049">U363/U374</f>
        <v>1.8608414239482202E-2</v>
      </c>
      <c r="CD363" s="131">
        <f t="shared" ref="CD363" si="6050">V363/V374</f>
        <v>7.938199254128929E-2</v>
      </c>
      <c r="CE363" s="132">
        <f t="shared" ref="CE363" si="6051">W363/W374</f>
        <v>5.7088846880907373E-2</v>
      </c>
      <c r="CF363" s="129">
        <f t="shared" ref="CF363" si="6052">X363/X374</f>
        <v>6.7053982086661829E-2</v>
      </c>
      <c r="CG363" s="130">
        <f t="shared" ref="CG363" si="6053">Y363/Y374</f>
        <v>4.5103092783505154E-2</v>
      </c>
      <c r="CH363" s="131">
        <f t="shared" ref="CH363" si="6054">Z363/Z374</f>
        <v>8.2628851922552496E-2</v>
      </c>
      <c r="CI363" s="129">
        <f t="shared" ref="CI363" si="6055">AA363/AA374</f>
        <v>5.7327919566898686E-2</v>
      </c>
      <c r="CJ363" s="135">
        <f t="shared" ref="CJ363" si="6056">AB363/AB374</f>
        <v>7.1033993348824917E-2</v>
      </c>
      <c r="CK363" s="136">
        <f t="shared" ref="CK363" si="6057">AC363/AC374</f>
        <v>5.8752076846822945E-2</v>
      </c>
    </row>
    <row r="364" spans="1:89" x14ac:dyDescent="0.15">
      <c r="A364" s="146" t="s">
        <v>30</v>
      </c>
      <c r="B364" s="203">
        <v>597</v>
      </c>
      <c r="C364" s="197">
        <v>574</v>
      </c>
      <c r="D364" s="198">
        <v>316</v>
      </c>
      <c r="E364" s="199">
        <v>238</v>
      </c>
      <c r="F364" s="196">
        <v>611</v>
      </c>
      <c r="G364" s="200">
        <v>528</v>
      </c>
      <c r="H364" s="198">
        <v>873</v>
      </c>
      <c r="I364" s="199">
        <v>645</v>
      </c>
      <c r="J364" s="196">
        <v>274</v>
      </c>
      <c r="K364" s="197">
        <v>49</v>
      </c>
      <c r="L364" s="198">
        <v>378</v>
      </c>
      <c r="M364" s="196">
        <v>156</v>
      </c>
      <c r="N364" s="201">
        <v>545</v>
      </c>
      <c r="O364" s="204">
        <v>562</v>
      </c>
      <c r="P364" s="196">
        <v>387</v>
      </c>
      <c r="Q364" s="197">
        <v>343</v>
      </c>
      <c r="R364" s="198">
        <v>373</v>
      </c>
      <c r="S364" s="199">
        <v>460</v>
      </c>
      <c r="T364" s="196">
        <v>188</v>
      </c>
      <c r="U364" s="200">
        <v>43</v>
      </c>
      <c r="V364" s="198">
        <v>511</v>
      </c>
      <c r="W364" s="205">
        <v>405</v>
      </c>
      <c r="X364" s="196">
        <v>460</v>
      </c>
      <c r="Y364" s="200">
        <v>184</v>
      </c>
      <c r="Z364" s="198">
        <v>496</v>
      </c>
      <c r="AA364" s="196">
        <v>1033</v>
      </c>
      <c r="AB364" s="172">
        <f t="shared" si="5701"/>
        <v>6009</v>
      </c>
      <c r="AC364" s="173">
        <f t="shared" si="5702"/>
        <v>5220</v>
      </c>
      <c r="BI364" s="146" t="s">
        <v>30</v>
      </c>
      <c r="BJ364" s="129">
        <f>B364/B374</f>
        <v>7.9887595343235654E-2</v>
      </c>
      <c r="BK364" s="130">
        <f t="shared" ref="BK364" si="6058">C364/C374</f>
        <v>7.2011040020072761E-2</v>
      </c>
      <c r="BL364" s="131">
        <f t="shared" ref="BL364" si="6059">D364/D374</f>
        <v>9.1780424048794662E-2</v>
      </c>
      <c r="BM364" s="132">
        <f t="shared" ref="BM364" si="6060">E364/E374</f>
        <v>6.0729778004593012E-2</v>
      </c>
      <c r="BN364" s="129">
        <f t="shared" ref="BN364" si="6061">F364/F374</f>
        <v>9.1384983547711643E-2</v>
      </c>
      <c r="BO364" s="130">
        <f t="shared" ref="BO364" si="6062">G364/G374</f>
        <v>8.5979482169027843E-2</v>
      </c>
      <c r="BP364" s="131">
        <f t="shared" ref="BP364" si="6063">H364/H374</f>
        <v>8.9099816289038583E-2</v>
      </c>
      <c r="BQ364" s="132">
        <f t="shared" ref="BQ364" si="6064">I364/I374</f>
        <v>7.2577922808596831E-2</v>
      </c>
      <c r="BR364" s="129">
        <f t="shared" ref="BR364" si="6065">J364/J374</f>
        <v>0.11980760822037603</v>
      </c>
      <c r="BS364" s="130">
        <f t="shared" ref="BS364" si="6066">K364/K374</f>
        <v>2.7420257414661444E-2</v>
      </c>
      <c r="BT364" s="131">
        <f t="shared" ref="BT364" si="6067">L364/L374</f>
        <v>8.2767681191153936E-2</v>
      </c>
      <c r="BU364" s="129">
        <f t="shared" ref="BU364" si="6068">M364/M374</f>
        <v>4.0869793031176313E-2</v>
      </c>
      <c r="BV364" s="133">
        <f t="shared" ref="BV364" si="6069">N364/N374</f>
        <v>6.32617527568195E-2</v>
      </c>
      <c r="BW364" s="134">
        <f t="shared" ref="BW364" si="6070">O364/O374</f>
        <v>6.5061356795554526E-2</v>
      </c>
      <c r="BX364" s="129">
        <f t="shared" ref="BX364" si="6071">P364/P374</f>
        <v>7.9958677685950413E-2</v>
      </c>
      <c r="BY364" s="130">
        <f t="shared" ref="BY364" si="6072">Q364/Q374</f>
        <v>7.2119428090832632E-2</v>
      </c>
      <c r="BZ364" s="131">
        <f t="shared" ref="BZ364" si="6073">R364/R374</f>
        <v>6.6893830703012913E-2</v>
      </c>
      <c r="CA364" s="132">
        <f t="shared" ref="CA364" si="6074">S364/S374</f>
        <v>8.0237223094365956E-2</v>
      </c>
      <c r="CB364" s="129">
        <f t="shared" ref="CB364" si="6075">T364/T374</f>
        <v>0.12651413189771199</v>
      </c>
      <c r="CC364" s="130">
        <f t="shared" ref="CC364" si="6076">U364/U374</f>
        <v>3.4789644012944987E-2</v>
      </c>
      <c r="CD364" s="131">
        <f t="shared" ref="CD364" si="6077">V364/V374</f>
        <v>9.0747646954359801E-2</v>
      </c>
      <c r="CE364" s="132">
        <f t="shared" ref="CE364" si="6078">W364/W374</f>
        <v>7.6559546313799617E-2</v>
      </c>
      <c r="CF364" s="129">
        <f t="shared" ref="CF364" si="6079">X364/X374</f>
        <v>0.11135318324860809</v>
      </c>
      <c r="CG364" s="130">
        <f t="shared" ref="CG364" si="6080">Y364/Y374</f>
        <v>5.9278350515463915E-2</v>
      </c>
      <c r="CH364" s="131">
        <f t="shared" ref="CH364" si="6081">Z364/Z374</f>
        <v>6.7630215434960464E-2</v>
      </c>
      <c r="CI364" s="129">
        <f t="shared" ref="CI364" si="6082">AA364/AA374</f>
        <v>9.9864655839133801E-2</v>
      </c>
      <c r="CJ364" s="135">
        <f t="shared" ref="CJ364" si="6083">AB364/AB374</f>
        <v>8.361278472734357E-2</v>
      </c>
      <c r="CK364" s="136">
        <f t="shared" ref="CK364" si="6084">AC364/AC374</f>
        <v>7.2881616240593111E-2</v>
      </c>
    </row>
    <row r="365" spans="1:89" x14ac:dyDescent="0.15">
      <c r="A365" s="137" t="s">
        <v>31</v>
      </c>
      <c r="B365" s="206">
        <v>573</v>
      </c>
      <c r="C365" s="190">
        <v>829</v>
      </c>
      <c r="D365" s="191">
        <v>266</v>
      </c>
      <c r="E365" s="192">
        <v>316</v>
      </c>
      <c r="F365" s="189">
        <v>453</v>
      </c>
      <c r="G365" s="193">
        <v>718</v>
      </c>
      <c r="H365" s="191">
        <v>767</v>
      </c>
      <c r="I365" s="192">
        <v>860</v>
      </c>
      <c r="J365" s="189">
        <v>216</v>
      </c>
      <c r="K365" s="190">
        <v>55</v>
      </c>
      <c r="L365" s="191">
        <v>417</v>
      </c>
      <c r="M365" s="189">
        <v>173</v>
      </c>
      <c r="N365" s="194">
        <v>651</v>
      </c>
      <c r="O365" s="207">
        <v>620</v>
      </c>
      <c r="P365" s="189">
        <v>355</v>
      </c>
      <c r="Q365" s="190">
        <v>413</v>
      </c>
      <c r="R365" s="191">
        <v>323</v>
      </c>
      <c r="S365" s="192">
        <v>566</v>
      </c>
      <c r="T365" s="189">
        <v>206</v>
      </c>
      <c r="U365" s="193">
        <v>29</v>
      </c>
      <c r="V365" s="191">
        <v>477</v>
      </c>
      <c r="W365" s="208">
        <v>291</v>
      </c>
      <c r="X365" s="189">
        <v>314</v>
      </c>
      <c r="Y365" s="193">
        <v>189</v>
      </c>
      <c r="Z365" s="191">
        <v>435</v>
      </c>
      <c r="AA365" s="189">
        <v>896</v>
      </c>
      <c r="AB365" s="172">
        <f t="shared" si="5701"/>
        <v>5453</v>
      </c>
      <c r="AC365" s="173">
        <f t="shared" si="5702"/>
        <v>5955</v>
      </c>
      <c r="BI365" s="137" t="s">
        <v>31</v>
      </c>
      <c r="BJ365" s="129">
        <f>B365/B374</f>
        <v>7.667603372139703E-2</v>
      </c>
      <c r="BK365" s="130">
        <f t="shared" ref="BK365" si="6085">C365/C374</f>
        <v>0.10400200727637686</v>
      </c>
      <c r="BL365" s="131">
        <f t="shared" ref="BL365" si="6086">D365/D374</f>
        <v>7.725820505373221E-2</v>
      </c>
      <c r="BM365" s="132">
        <f t="shared" ref="BM365" si="6087">E365/E374</f>
        <v>8.0632814493493243E-2</v>
      </c>
      <c r="BN365" s="129">
        <f t="shared" ref="BN365" si="6088">F365/F374</f>
        <v>6.7753514807059531E-2</v>
      </c>
      <c r="BO365" s="130">
        <f t="shared" ref="BO365" si="6089">G365/G374</f>
        <v>0.11691906855560984</v>
      </c>
      <c r="BP365" s="131">
        <f t="shared" ref="BP365" si="6090">H365/H374</f>
        <v>7.8281281894264129E-2</v>
      </c>
      <c r="BQ365" s="132">
        <f t="shared" ref="BQ365" si="6091">I365/I374</f>
        <v>9.6770563744795771E-2</v>
      </c>
      <c r="BR365" s="129">
        <f t="shared" ref="BR365" si="6092">J365/J374</f>
        <v>9.4446873633581105E-2</v>
      </c>
      <c r="BS365" s="130">
        <f t="shared" ref="BS365" si="6093">K365/K374</f>
        <v>3.0777839955232231E-2</v>
      </c>
      <c r="BT365" s="131">
        <f t="shared" ref="BT365" si="6094">L365/L374</f>
        <v>9.130720385373331E-2</v>
      </c>
      <c r="BU365" s="129">
        <f t="shared" ref="BU365" si="6095">M365/M374</f>
        <v>4.5323552528163481E-2</v>
      </c>
      <c r="BV365" s="133">
        <f t="shared" ref="BV365" si="6096">N365/N374</f>
        <v>7.5565873476494488E-2</v>
      </c>
      <c r="BW365" s="134">
        <f t="shared" ref="BW365" si="6097">O365/O374</f>
        <v>7.1775874044917809E-2</v>
      </c>
      <c r="BX365" s="129">
        <f t="shared" ref="BX365" si="6098">P365/P374</f>
        <v>7.3347107438016534E-2</v>
      </c>
      <c r="BY365" s="130">
        <f t="shared" ref="BY365" si="6099">Q365/Q374</f>
        <v>8.6837678721614797E-2</v>
      </c>
      <c r="BZ365" s="131">
        <f t="shared" ref="BZ365" si="6100">R365/R374</f>
        <v>5.7926829268292686E-2</v>
      </c>
      <c r="CA365" s="132">
        <f t="shared" ref="CA365" si="6101">S365/S374</f>
        <v>9.8726670155241586E-2</v>
      </c>
      <c r="CB365" s="129">
        <f t="shared" ref="CB365" si="6102">T365/T374</f>
        <v>0.1386271870794078</v>
      </c>
      <c r="CC365" s="130">
        <f t="shared" ref="CC365" si="6103">U365/U374</f>
        <v>2.3462783171521034E-2</v>
      </c>
      <c r="CD365" s="131">
        <f t="shared" ref="CD365" si="6104">V365/V374</f>
        <v>8.4709643047416086E-2</v>
      </c>
      <c r="CE365" s="132">
        <f t="shared" ref="CE365" si="6105">W365/W374</f>
        <v>5.5009451795841213E-2</v>
      </c>
      <c r="CF365" s="129">
        <f t="shared" ref="CF365" si="6106">X365/X374</f>
        <v>7.601065117404987E-2</v>
      </c>
      <c r="CG365" s="130">
        <f t="shared" ref="CG365" si="6107">Y365/Y374</f>
        <v>6.0889175257731958E-2</v>
      </c>
      <c r="CH365" s="131">
        <f t="shared" ref="CH365" si="6108">Z365/Z374</f>
        <v>5.9312789746386693E-2</v>
      </c>
      <c r="CI365" s="129">
        <f t="shared" ref="CI365" si="6109">AA365/AA374</f>
        <v>8.6620262954369684E-2</v>
      </c>
      <c r="CJ365" s="135">
        <f t="shared" ref="CJ365" si="6110">AB365/AB374</f>
        <v>7.5876271445865284E-2</v>
      </c>
      <c r="CK365" s="136">
        <f t="shared" ref="CK365" si="6111">AC365/AC374</f>
        <v>8.3143682895159374E-2</v>
      </c>
    </row>
    <row r="366" spans="1:89" x14ac:dyDescent="0.15">
      <c r="A366" s="146" t="s">
        <v>32</v>
      </c>
      <c r="B366" s="203">
        <v>681</v>
      </c>
      <c r="C366" s="197">
        <v>797</v>
      </c>
      <c r="D366" s="198">
        <v>204</v>
      </c>
      <c r="E366" s="199">
        <v>290</v>
      </c>
      <c r="F366" s="196">
        <v>291</v>
      </c>
      <c r="G366" s="200">
        <v>813</v>
      </c>
      <c r="H366" s="198">
        <v>653</v>
      </c>
      <c r="I366" s="199">
        <v>736</v>
      </c>
      <c r="J366" s="196">
        <v>179</v>
      </c>
      <c r="K366" s="197">
        <v>43</v>
      </c>
      <c r="L366" s="198">
        <v>464</v>
      </c>
      <c r="M366" s="196">
        <v>161</v>
      </c>
      <c r="N366" s="201">
        <v>653</v>
      </c>
      <c r="O366" s="204">
        <v>540</v>
      </c>
      <c r="P366" s="196">
        <v>227</v>
      </c>
      <c r="Q366" s="197">
        <v>355</v>
      </c>
      <c r="R366" s="198">
        <v>314</v>
      </c>
      <c r="S366" s="199">
        <v>485</v>
      </c>
      <c r="T366" s="196">
        <v>98</v>
      </c>
      <c r="U366" s="200">
        <v>37</v>
      </c>
      <c r="V366" s="198">
        <v>592</v>
      </c>
      <c r="W366" s="205">
        <v>299</v>
      </c>
      <c r="X366" s="196">
        <v>283</v>
      </c>
      <c r="Y366" s="200">
        <v>222</v>
      </c>
      <c r="Z366" s="198">
        <v>304</v>
      </c>
      <c r="AA366" s="196">
        <v>833</v>
      </c>
      <c r="AB366" s="172">
        <f t="shared" si="5701"/>
        <v>4943</v>
      </c>
      <c r="AC366" s="173">
        <f t="shared" si="5702"/>
        <v>5611</v>
      </c>
      <c r="BI366" s="146" t="s">
        <v>32</v>
      </c>
      <c r="BJ366" s="129">
        <f>B366/B374</f>
        <v>9.1128061019670817E-2</v>
      </c>
      <c r="BK366" s="130">
        <f t="shared" ref="BK366" si="6112">C366/C374</f>
        <v>9.9987454522644584E-2</v>
      </c>
      <c r="BL366" s="131">
        <f t="shared" ref="BL366" si="6113">D366/D374</f>
        <v>5.9250653499854776E-2</v>
      </c>
      <c r="BM366" s="132">
        <f t="shared" ref="BM366" si="6114">E366/E374</f>
        <v>7.3998468997193159E-2</v>
      </c>
      <c r="BN366" s="129">
        <f t="shared" ref="BN366" si="6115">F366/F374</f>
        <v>4.3523781034998502E-2</v>
      </c>
      <c r="BO366" s="130">
        <f t="shared" ref="BO366" si="6116">G366/G374</f>
        <v>0.13238886174890083</v>
      </c>
      <c r="BP366" s="131">
        <f t="shared" ref="BP366" si="6117">H366/H374</f>
        <v>6.664625433761992E-2</v>
      </c>
      <c r="BQ366" s="132">
        <f t="shared" ref="BQ366" si="6118">I366/I374</f>
        <v>8.2817598739732198E-2</v>
      </c>
      <c r="BR366" s="129">
        <f t="shared" ref="BR366" si="6119">J366/J374</f>
        <v>7.8268473983384351E-2</v>
      </c>
      <c r="BS366" s="130">
        <f t="shared" ref="BS366" si="6120">K366/K374</f>
        <v>2.4062674874090653E-2</v>
      </c>
      <c r="BT366" s="131">
        <f t="shared" ref="BT366" si="6121">L366/L374</f>
        <v>0.10159842347273922</v>
      </c>
      <c r="BU366" s="129">
        <f t="shared" ref="BU366" si="6122">M366/M374</f>
        <v>4.2179722294996072E-2</v>
      </c>
      <c r="BV366" s="133">
        <f t="shared" ref="BV366" si="6123">N366/N374</f>
        <v>7.5798026697620424E-2</v>
      </c>
      <c r="BW366" s="134">
        <f t="shared" ref="BW366" si="6124">O366/O374</f>
        <v>6.2514470942347772E-2</v>
      </c>
      <c r="BX366" s="129">
        <f t="shared" ref="BX366" si="6125">P366/P374</f>
        <v>4.6900826446280991E-2</v>
      </c>
      <c r="BY366" s="130">
        <f t="shared" ref="BY366" si="6126">Q366/Q374</f>
        <v>7.4642556770395288E-2</v>
      </c>
      <c r="BZ366" s="131">
        <f t="shared" ref="BZ366" si="6127">R366/R374</f>
        <v>5.6312769010043041E-2</v>
      </c>
      <c r="CA366" s="132">
        <f t="shared" ref="CA366" si="6128">S366/S374</f>
        <v>8.459794174079889E-2</v>
      </c>
      <c r="CB366" s="129">
        <f t="shared" ref="CB366" si="6129">T366/T374</f>
        <v>6.5948855989232835E-2</v>
      </c>
      <c r="CC366" s="130">
        <f t="shared" ref="CC366" si="6130">U366/U374</f>
        <v>2.9935275080906147E-2</v>
      </c>
      <c r="CD366" s="131">
        <f t="shared" ref="CD366" si="6131">V366/V374</f>
        <v>0.10513230332090215</v>
      </c>
      <c r="CE366" s="132">
        <f t="shared" ref="CE366" si="6132">W366/W374</f>
        <v>5.6521739130434782E-2</v>
      </c>
      <c r="CF366" s="129">
        <f t="shared" ref="CF366" si="6133">X366/X374</f>
        <v>6.8506414911643665E-2</v>
      </c>
      <c r="CG366" s="130">
        <f t="shared" ref="CG366" si="6134">Y366/Y374</f>
        <v>7.1520618556701027E-2</v>
      </c>
      <c r="CH366" s="131">
        <f t="shared" ref="CH366" si="6135">Z366/Z374</f>
        <v>4.145077720207254E-2</v>
      </c>
      <c r="CI366" s="129">
        <f t="shared" ref="CI366" si="6136">AA366/AA374</f>
        <v>8.0529775715390564E-2</v>
      </c>
      <c r="CJ366" s="135">
        <f t="shared" ref="CJ366" si="6137">AB366/AB374</f>
        <v>6.877982940709923E-2</v>
      </c>
      <c r="CK366" s="136">
        <f t="shared" ref="CK366" si="6138">AC366/AC374</f>
        <v>7.8340756460913388E-2</v>
      </c>
    </row>
    <row r="367" spans="1:89" x14ac:dyDescent="0.15">
      <c r="A367" s="137" t="s">
        <v>33</v>
      </c>
      <c r="B367" s="206">
        <v>447</v>
      </c>
      <c r="C367" s="190">
        <v>536</v>
      </c>
      <c r="D367" s="191">
        <v>85</v>
      </c>
      <c r="E367" s="192">
        <v>263</v>
      </c>
      <c r="F367" s="189">
        <v>196</v>
      </c>
      <c r="G367" s="193">
        <v>583</v>
      </c>
      <c r="H367" s="191">
        <v>442</v>
      </c>
      <c r="I367" s="192">
        <v>613</v>
      </c>
      <c r="J367" s="189">
        <v>69</v>
      </c>
      <c r="K367" s="190">
        <v>45</v>
      </c>
      <c r="L367" s="191">
        <v>361</v>
      </c>
      <c r="M367" s="189">
        <v>148</v>
      </c>
      <c r="N367" s="194">
        <v>408</v>
      </c>
      <c r="O367" s="207">
        <v>441</v>
      </c>
      <c r="P367" s="189">
        <v>148</v>
      </c>
      <c r="Q367" s="190">
        <v>339</v>
      </c>
      <c r="R367" s="191">
        <v>179</v>
      </c>
      <c r="S367" s="192">
        <v>368</v>
      </c>
      <c r="T367" s="189">
        <v>33</v>
      </c>
      <c r="U367" s="193">
        <v>39</v>
      </c>
      <c r="V367" s="191">
        <v>382</v>
      </c>
      <c r="W367" s="208">
        <v>189</v>
      </c>
      <c r="X367" s="189">
        <v>125</v>
      </c>
      <c r="Y367" s="193">
        <v>147</v>
      </c>
      <c r="Z367" s="191">
        <v>207</v>
      </c>
      <c r="AA367" s="189">
        <v>552</v>
      </c>
      <c r="AB367" s="172">
        <f t="shared" si="5701"/>
        <v>3082</v>
      </c>
      <c r="AC367" s="173">
        <f t="shared" si="5702"/>
        <v>4263</v>
      </c>
      <c r="BI367" s="137" t="s">
        <v>33</v>
      </c>
      <c r="BJ367" s="129">
        <f>B367/B374</f>
        <v>5.9815335206744279E-2</v>
      </c>
      <c r="BK367" s="130">
        <f t="shared" ref="BK367" si="6139">C367/C374</f>
        <v>6.7243758625015679E-2</v>
      </c>
      <c r="BL367" s="131">
        <f t="shared" ref="BL367" si="6140">D367/D374</f>
        <v>2.4687772291606156E-2</v>
      </c>
      <c r="BM367" s="132">
        <f t="shared" ref="BM367" si="6141">E367/E374</f>
        <v>6.7108956366420003E-2</v>
      </c>
      <c r="BN367" s="129">
        <f t="shared" ref="BN367" si="6142">F367/F374</f>
        <v>2.9314986539036792E-2</v>
      </c>
      <c r="BO367" s="130">
        <f t="shared" ref="BO367" si="6143">G367/G374</f>
        <v>9.4935678228301582E-2</v>
      </c>
      <c r="BP367" s="131">
        <f t="shared" ref="BP367" si="6144">H367/H374</f>
        <v>4.5111247193304754E-2</v>
      </c>
      <c r="BQ367" s="132">
        <f t="shared" ref="BQ367" si="6145">I367/I374</f>
        <v>6.8977157645999779E-2</v>
      </c>
      <c r="BR367" s="129">
        <f t="shared" ref="BR367" si="6146">J367/J374</f>
        <v>3.0170529077393964E-2</v>
      </c>
      <c r="BS367" s="130">
        <f t="shared" ref="BS367" si="6147">K367/K374</f>
        <v>2.5181869054280919E-2</v>
      </c>
      <c r="BT367" s="131">
        <f t="shared" ref="BT367" si="6148">L367/L374</f>
        <v>7.9045325158747543E-2</v>
      </c>
      <c r="BU367" s="129">
        <f t="shared" ref="BU367" si="6149">M367/M374</f>
        <v>3.8773906209064714E-2</v>
      </c>
      <c r="BV367" s="133">
        <f t="shared" ref="BV367" si="6150">N367/N374</f>
        <v>4.7359257109692396E-2</v>
      </c>
      <c r="BW367" s="134">
        <f t="shared" ref="BW367" si="6151">O367/O374</f>
        <v>5.1053484602917344E-2</v>
      </c>
      <c r="BX367" s="129">
        <f t="shared" ref="BX367" si="6152">P367/P374</f>
        <v>3.0578512396694214E-2</v>
      </c>
      <c r="BY367" s="130">
        <f t="shared" ref="BY367" si="6153">Q367/Q374</f>
        <v>7.1278385197645081E-2</v>
      </c>
      <c r="BZ367" s="131">
        <f t="shared" ref="BZ367" si="6154">R367/R374</f>
        <v>3.2101865136298424E-2</v>
      </c>
      <c r="CA367" s="132">
        <f t="shared" ref="CA367" si="6155">S367/S374</f>
        <v>6.4189778475492759E-2</v>
      </c>
      <c r="CB367" s="129">
        <f t="shared" ref="CB367" si="6156">T367/T374</f>
        <v>2.2207267833109019E-2</v>
      </c>
      <c r="CC367" s="130">
        <f t="shared" ref="CC367" si="6157">U367/U374</f>
        <v>3.1553398058252427E-2</v>
      </c>
      <c r="CD367" s="131">
        <f t="shared" ref="CD367" si="6158">V367/V374</f>
        <v>6.7838749778014559E-2</v>
      </c>
      <c r="CE367" s="132">
        <f t="shared" ref="CE367" si="6159">W367/W374</f>
        <v>3.5727788279773159E-2</v>
      </c>
      <c r="CF367" s="129">
        <f t="shared" ref="CF367" si="6160">X367/X374</f>
        <v>3.0259017187121762E-2</v>
      </c>
      <c r="CG367" s="130">
        <f t="shared" ref="CG367" si="6161">Y367/Y374</f>
        <v>4.7358247422680411E-2</v>
      </c>
      <c r="CH367" s="131">
        <f t="shared" ref="CH367" si="6162">Z367/Z374</f>
        <v>2.822470684483229E-2</v>
      </c>
      <c r="CI367" s="129">
        <f t="shared" ref="CI367" si="6163">AA367/AA374</f>
        <v>5.336426914153132E-2</v>
      </c>
      <c r="CJ367" s="135">
        <f t="shared" ref="CJ367" si="6164">AB367/AB374</f>
        <v>4.2884773261719564E-2</v>
      </c>
      <c r="CK367" s="136">
        <f t="shared" ref="CK367" si="6165">AC367/AC374</f>
        <v>5.9519986596484373E-2</v>
      </c>
    </row>
    <row r="368" spans="1:89" x14ac:dyDescent="0.15">
      <c r="A368" s="146" t="s">
        <v>34</v>
      </c>
      <c r="B368" s="203">
        <v>12</v>
      </c>
      <c r="C368" s="197">
        <v>305</v>
      </c>
      <c r="D368" s="198">
        <v>20</v>
      </c>
      <c r="E368" s="199">
        <v>150</v>
      </c>
      <c r="F368" s="196">
        <v>29</v>
      </c>
      <c r="G368" s="200">
        <v>324</v>
      </c>
      <c r="H368" s="198">
        <v>88</v>
      </c>
      <c r="I368" s="199">
        <v>272</v>
      </c>
      <c r="J368" s="196">
        <v>20</v>
      </c>
      <c r="K368" s="197">
        <v>30</v>
      </c>
      <c r="L368" s="198">
        <v>101</v>
      </c>
      <c r="M368" s="196">
        <v>45</v>
      </c>
      <c r="N368" s="201">
        <v>97</v>
      </c>
      <c r="O368" s="204">
        <v>190</v>
      </c>
      <c r="P368" s="196">
        <v>58</v>
      </c>
      <c r="Q368" s="197">
        <v>102</v>
      </c>
      <c r="R368" s="198">
        <v>66</v>
      </c>
      <c r="S368" s="199">
        <v>104</v>
      </c>
      <c r="T368" s="196">
        <v>18</v>
      </c>
      <c r="U368" s="200">
        <v>25</v>
      </c>
      <c r="V368" s="198">
        <v>70</v>
      </c>
      <c r="W368" s="205">
        <v>67</v>
      </c>
      <c r="X368" s="196">
        <v>65</v>
      </c>
      <c r="Y368" s="200">
        <v>69</v>
      </c>
      <c r="Z368" s="198">
        <v>135</v>
      </c>
      <c r="AA368" s="196">
        <v>182</v>
      </c>
      <c r="AB368" s="172">
        <f t="shared" si="5701"/>
        <v>779</v>
      </c>
      <c r="AC368" s="173">
        <f t="shared" si="5702"/>
        <v>1865</v>
      </c>
      <c r="BI368" s="146" t="s">
        <v>34</v>
      </c>
      <c r="BJ368" s="129">
        <f>B368/B374</f>
        <v>1.6057808109193096E-3</v>
      </c>
      <c r="BK368" s="130">
        <f t="shared" ref="BK368" si="6166">C368/C374</f>
        <v>3.8263705934010787E-2</v>
      </c>
      <c r="BL368" s="131">
        <f t="shared" ref="BL368" si="6167">D368/D374</f>
        <v>5.8088875980249781E-3</v>
      </c>
      <c r="BM368" s="132">
        <f t="shared" ref="BM368" si="6168">E368/E374</f>
        <v>3.8275070170961982E-2</v>
      </c>
      <c r="BN368" s="129">
        <f t="shared" ref="BN368" si="6169">F368/F374</f>
        <v>4.3374214777146276E-3</v>
      </c>
      <c r="BO368" s="130">
        <f t="shared" ref="BO368" si="6170">G368/G374</f>
        <v>5.2760136785539813E-2</v>
      </c>
      <c r="BP368" s="131">
        <f t="shared" ref="BP368" si="6171">H368/H374</f>
        <v>8.9814247805674631E-3</v>
      </c>
      <c r="BQ368" s="132">
        <f t="shared" ref="BQ368" si="6172">I368/I374</f>
        <v>3.0606503882074941E-2</v>
      </c>
      <c r="BR368" s="129">
        <f t="shared" ref="BR368" si="6173">J368/J374</f>
        <v>8.7450808919982501E-3</v>
      </c>
      <c r="BS368" s="130">
        <f t="shared" ref="BS368" si="6174">K368/K374</f>
        <v>1.6787912702853944E-2</v>
      </c>
      <c r="BT368" s="131">
        <f t="shared" ref="BT368" si="6175">L368/L374</f>
        <v>2.2115174074885044E-2</v>
      </c>
      <c r="BU368" s="129">
        <f t="shared" ref="BU368" si="6176">M368/M374</f>
        <v>1.1789363374377783E-2</v>
      </c>
      <c r="BV368" s="133">
        <f t="shared" ref="BV368" si="6177">N368/N374</f>
        <v>1.1259431224608242E-2</v>
      </c>
      <c r="BW368" s="134">
        <f t="shared" ref="BW368" si="6178">O368/O374</f>
        <v>2.1995832368603842E-2</v>
      </c>
      <c r="BX368" s="129">
        <f t="shared" ref="BX368" si="6179">P368/P374</f>
        <v>1.1983471074380166E-2</v>
      </c>
      <c r="BY368" s="130">
        <f t="shared" ref="BY368" si="6180">Q368/Q374</f>
        <v>2.144659377628259E-2</v>
      </c>
      <c r="BZ368" s="131">
        <f t="shared" ref="BZ368" si="6181">R368/R374</f>
        <v>1.1836441893830704E-2</v>
      </c>
      <c r="CA368" s="132">
        <f t="shared" ref="CA368" si="6182">S368/S374</f>
        <v>1.8140589569160998E-2</v>
      </c>
      <c r="CB368" s="129">
        <f t="shared" ref="CB368" si="6183">T368/T374</f>
        <v>1.2113055181695828E-2</v>
      </c>
      <c r="CC368" s="130">
        <f t="shared" ref="CC368" si="6184">U368/U374</f>
        <v>2.0226537216828478E-2</v>
      </c>
      <c r="CD368" s="131">
        <f t="shared" ref="CD368" si="6185">V368/V374</f>
        <v>1.2431184514295862E-2</v>
      </c>
      <c r="CE368" s="132">
        <f t="shared" ref="CE368" si="6186">W368/W374</f>
        <v>1.2665406427221172E-2</v>
      </c>
      <c r="CF368" s="129">
        <f t="shared" ref="CF368" si="6187">X368/X374</f>
        <v>1.5734688937303315E-2</v>
      </c>
      <c r="CG368" s="130">
        <f t="shared" ref="CG368" si="6188">Y368/Y374</f>
        <v>2.222938144329897E-2</v>
      </c>
      <c r="CH368" s="131">
        <f t="shared" ref="CH368" si="6189">Z368/Z374</f>
        <v>1.8407417507499319E-2</v>
      </c>
      <c r="CI368" s="129">
        <f t="shared" ref="CI368" si="6190">AA368/AA374</f>
        <v>1.7594740912606342E-2</v>
      </c>
      <c r="CJ368" s="135">
        <f t="shared" ref="CJ368" si="6191">AB368/AB374</f>
        <v>1.0839467349409326E-2</v>
      </c>
      <c r="CK368" s="136">
        <f t="shared" ref="CK368" si="6192">AC368/AC374</f>
        <v>2.6039121511246387E-2</v>
      </c>
    </row>
    <row r="369" spans="1:89" x14ac:dyDescent="0.15">
      <c r="A369" s="137" t="s">
        <v>35</v>
      </c>
      <c r="B369" s="206">
        <v>0</v>
      </c>
      <c r="C369" s="190">
        <v>64</v>
      </c>
      <c r="D369" s="191">
        <v>0</v>
      </c>
      <c r="E369" s="192">
        <v>53</v>
      </c>
      <c r="F369" s="189">
        <v>2</v>
      </c>
      <c r="G369" s="193">
        <v>50</v>
      </c>
      <c r="H369" s="191">
        <v>11</v>
      </c>
      <c r="I369" s="192">
        <v>44</v>
      </c>
      <c r="J369" s="189">
        <v>3</v>
      </c>
      <c r="K369" s="190">
        <v>7</v>
      </c>
      <c r="L369" s="191">
        <v>17</v>
      </c>
      <c r="M369" s="189">
        <v>4</v>
      </c>
      <c r="N369" s="194">
        <v>16</v>
      </c>
      <c r="O369" s="207">
        <v>18</v>
      </c>
      <c r="P369" s="189">
        <v>7</v>
      </c>
      <c r="Q369" s="190">
        <v>21</v>
      </c>
      <c r="R369" s="191">
        <v>13</v>
      </c>
      <c r="S369" s="192">
        <v>10</v>
      </c>
      <c r="T369" s="189">
        <v>4</v>
      </c>
      <c r="U369" s="193">
        <v>4</v>
      </c>
      <c r="V369" s="191">
        <v>11</v>
      </c>
      <c r="W369" s="208">
        <v>11</v>
      </c>
      <c r="X369" s="189">
        <v>14</v>
      </c>
      <c r="Y369" s="193">
        <v>14</v>
      </c>
      <c r="Z369" s="191">
        <v>18</v>
      </c>
      <c r="AA369" s="189">
        <v>14</v>
      </c>
      <c r="AB369" s="172">
        <f t="shared" si="5701"/>
        <v>116</v>
      </c>
      <c r="AC369" s="173">
        <f t="shared" si="5702"/>
        <v>314</v>
      </c>
      <c r="BI369" s="137" t="s">
        <v>35</v>
      </c>
      <c r="BJ369" s="129">
        <f>B369/B374</f>
        <v>0</v>
      </c>
      <c r="BK369" s="130">
        <f t="shared" ref="BK369" si="6193">C369/C374</f>
        <v>8.0291055074645599E-3</v>
      </c>
      <c r="BL369" s="131">
        <f t="shared" ref="BL369" si="6194">D369/D374</f>
        <v>0</v>
      </c>
      <c r="BM369" s="132">
        <f t="shared" ref="BM369" si="6195">E369/E374</f>
        <v>1.3523858127073234E-2</v>
      </c>
      <c r="BN369" s="129">
        <f t="shared" ref="BN369" si="6196">F369/F374</f>
        <v>2.9913251570445708E-4</v>
      </c>
      <c r="BO369" s="130">
        <f t="shared" ref="BO369" si="6197">G369/G374</f>
        <v>8.1419964175215766E-3</v>
      </c>
      <c r="BP369" s="131">
        <f t="shared" ref="BP369" si="6198">H369/H374</f>
        <v>1.1226780975709329E-3</v>
      </c>
      <c r="BQ369" s="132">
        <f t="shared" ref="BQ369" si="6199">I369/I374</f>
        <v>4.9510520985709466E-3</v>
      </c>
      <c r="BR369" s="129">
        <f t="shared" ref="BR369" si="6200">J369/J374</f>
        <v>1.3117621337997377E-3</v>
      </c>
      <c r="BS369" s="130">
        <f t="shared" ref="BS369" si="6201">K369/K374</f>
        <v>3.9171796306659203E-3</v>
      </c>
      <c r="BT369" s="131">
        <f t="shared" ref="BT369" si="6202">L369/L374</f>
        <v>3.7223560324063936E-3</v>
      </c>
      <c r="BU369" s="129">
        <f t="shared" ref="BU369" si="6203">M369/M374</f>
        <v>1.0479434110558031E-3</v>
      </c>
      <c r="BV369" s="133">
        <f t="shared" ref="BV369" si="6204">N369/N374</f>
        <v>1.857225769007545E-3</v>
      </c>
      <c r="BW369" s="134">
        <f t="shared" ref="BW369" si="6205">O369/O374</f>
        <v>2.083815698078259E-3</v>
      </c>
      <c r="BX369" s="129">
        <f t="shared" ref="BX369" si="6206">P369/P374</f>
        <v>1.4462809917355371E-3</v>
      </c>
      <c r="BY369" s="130">
        <f t="shared" ref="BY369" si="6207">Q369/Q374</f>
        <v>4.4154751892346508E-3</v>
      </c>
      <c r="BZ369" s="131">
        <f t="shared" ref="BZ369" si="6208">R369/R374</f>
        <v>2.3314203730272595E-3</v>
      </c>
      <c r="CA369" s="132">
        <f t="shared" ref="CA369" si="6209">S369/S374</f>
        <v>1.7442874585731729E-3</v>
      </c>
      <c r="CB369" s="129">
        <f t="shared" ref="CB369" si="6210">T369/T374</f>
        <v>2.6917900403768506E-3</v>
      </c>
      <c r="CC369" s="130">
        <f t="shared" ref="CC369" si="6211">U369/U374</f>
        <v>3.2362459546925568E-3</v>
      </c>
      <c r="CD369" s="131">
        <f t="shared" ref="CD369" si="6212">V369/V374</f>
        <v>1.9534718522464926E-3</v>
      </c>
      <c r="CE369" s="132">
        <f t="shared" ref="CE369" si="6213">W369/W374</f>
        <v>2.0793950850661624E-3</v>
      </c>
      <c r="CF369" s="129">
        <f t="shared" ref="CF369" si="6214">X369/X374</f>
        <v>3.3890099249576375E-3</v>
      </c>
      <c r="CG369" s="130">
        <f t="shared" ref="CG369" si="6215">Y369/Y374</f>
        <v>4.5103092783505151E-3</v>
      </c>
      <c r="CH369" s="131">
        <f t="shared" ref="CH369" si="6216">Z369/Z374</f>
        <v>2.4543223343332426E-3</v>
      </c>
      <c r="CI369" s="129">
        <f t="shared" ref="CI369" si="6217">AA369/AA374</f>
        <v>1.3534416086620263E-3</v>
      </c>
      <c r="CJ369" s="135">
        <f t="shared" ref="CJ369" si="6218">AB369/AB374</f>
        <v>1.6140926990134553E-3</v>
      </c>
      <c r="CK369" s="136">
        <f t="shared" ref="CK369" si="6219">AC369/AC374</f>
        <v>4.3840665707942979E-3</v>
      </c>
    </row>
    <row r="370" spans="1:89" x14ac:dyDescent="0.15">
      <c r="A370" s="146" t="s">
        <v>36</v>
      </c>
      <c r="B370" s="203">
        <v>0</v>
      </c>
      <c r="C370" s="197">
        <v>12</v>
      </c>
      <c r="D370" s="198">
        <v>0</v>
      </c>
      <c r="E370" s="199">
        <v>7</v>
      </c>
      <c r="F370" s="196">
        <v>0</v>
      </c>
      <c r="G370" s="200">
        <v>2</v>
      </c>
      <c r="H370" s="198">
        <v>0</v>
      </c>
      <c r="I370" s="199">
        <v>4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1"/>
        <v>0</v>
      </c>
      <c r="AC370" s="173">
        <f t="shared" si="5702"/>
        <v>25</v>
      </c>
      <c r="BI370" s="146" t="s">
        <v>36</v>
      </c>
      <c r="BJ370" s="129">
        <f>B370/B374</f>
        <v>0</v>
      </c>
      <c r="BK370" s="130">
        <f t="shared" ref="BK370" si="6220">C370/C374</f>
        <v>1.5054572826496049E-3</v>
      </c>
      <c r="BL370" s="131">
        <f t="shared" ref="BL370" si="6221">D370/D374</f>
        <v>0</v>
      </c>
      <c r="BM370" s="132">
        <f t="shared" ref="BM370" si="6222">E370/E374</f>
        <v>1.7861699413115591E-3</v>
      </c>
      <c r="BN370" s="129">
        <f t="shared" ref="BN370" si="6223">F370/F374</f>
        <v>0</v>
      </c>
      <c r="BO370" s="130">
        <f t="shared" ref="BO370" si="6224">G370/G374</f>
        <v>3.2567985670086308E-4</v>
      </c>
      <c r="BP370" s="131">
        <f t="shared" ref="BP370" si="6225">H370/H374</f>
        <v>0</v>
      </c>
      <c r="BQ370" s="132">
        <f t="shared" ref="BQ370" si="6226">I370/I374</f>
        <v>4.5009564532463148E-4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3.4904988620973709E-4</v>
      </c>
    </row>
    <row r="371" spans="1:89" x14ac:dyDescent="0.15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/>
      <c r="AC371" s="173"/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15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4" thickBot="1" x14ac:dyDescent="0.2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5" thickTop="1" thickBot="1" x14ac:dyDescent="0.2">
      <c r="A374" s="269" t="s">
        <v>13</v>
      </c>
      <c r="B374" s="20">
        <f t="shared" ref="B374" si="6328">SUM(B351:B373)</f>
        <v>7473</v>
      </c>
      <c r="C374" s="21">
        <f t="shared" ref="C374" si="6329">SUM(C351:C373)</f>
        <v>7971</v>
      </c>
      <c r="D374" s="20">
        <f t="shared" ref="D374" si="6330">SUM(D351:D373)</f>
        <v>3443</v>
      </c>
      <c r="E374" s="21">
        <f t="shared" ref="E374" si="6331">SUM(E351:E373)</f>
        <v>3919</v>
      </c>
      <c r="F374" s="20">
        <f t="shared" ref="F374" si="6332">SUM(F351:F373)</f>
        <v>6686</v>
      </c>
      <c r="G374" s="21">
        <f t="shared" ref="G374" si="6333">SUM(G351:G373)</f>
        <v>6141</v>
      </c>
      <c r="H374" s="20">
        <f t="shared" ref="H374" si="6334">SUM(H351:H373)</f>
        <v>9798</v>
      </c>
      <c r="I374" s="21">
        <f t="shared" ref="I374" si="6335">SUM(I351:I373)</f>
        <v>8887</v>
      </c>
      <c r="J374" s="20">
        <f t="shared" ref="J374" si="6336">SUM(J351:J373)</f>
        <v>2287</v>
      </c>
      <c r="K374" s="21">
        <f t="shared" ref="K374" si="6337">SUM(K351:K373)</f>
        <v>1787</v>
      </c>
      <c r="L374" s="20">
        <f t="shared" ref="L374" si="6338">SUM(L351:L373)</f>
        <v>4567</v>
      </c>
      <c r="M374" s="21">
        <f t="shared" ref="M374" si="6339">SUM(M351:M373)</f>
        <v>3817</v>
      </c>
      <c r="N374" s="20">
        <f t="shared" ref="N374" si="6340">SUM(N351:N373)</f>
        <v>8615</v>
      </c>
      <c r="O374" s="21">
        <f t="shared" ref="O374" si="6341">SUM(O351:O373)</f>
        <v>8638</v>
      </c>
      <c r="P374" s="20">
        <f t="shared" ref="P374" si="6342">SUM(P351:P373)</f>
        <v>4840</v>
      </c>
      <c r="Q374" s="21">
        <f t="shared" ref="Q374" si="6343">SUM(Q351:Q373)</f>
        <v>4756</v>
      </c>
      <c r="R374" s="20">
        <f t="shared" ref="R374" si="6344">SUM(R351:R373)</f>
        <v>5576</v>
      </c>
      <c r="S374" s="21">
        <f t="shared" ref="S374" si="6345">SUM(S351:S373)</f>
        <v>5733</v>
      </c>
      <c r="T374" s="20">
        <f t="shared" ref="T374" si="6346">SUM(T351:T373)</f>
        <v>1486</v>
      </c>
      <c r="U374" s="21">
        <f t="shared" ref="U374" si="6347">SUM(U351:U373)</f>
        <v>1236</v>
      </c>
      <c r="V374" s="20">
        <f t="shared" ref="V374" si="6348">SUM(V351:V373)</f>
        <v>5631</v>
      </c>
      <c r="W374" s="21">
        <f t="shared" ref="W374" si="6349">SUM(W351:W373)</f>
        <v>5290</v>
      </c>
      <c r="X374" s="20">
        <f t="shared" ref="X374" si="6350">SUM(X351:X373)</f>
        <v>4131</v>
      </c>
      <c r="Y374" s="21">
        <f t="shared" ref="Y374" si="6351">SUM(Y351:Y373)</f>
        <v>3104</v>
      </c>
      <c r="Z374" s="20">
        <f t="shared" ref="Z374" si="6352">SUM(Z351:Z373)</f>
        <v>7334</v>
      </c>
      <c r="AA374" s="21">
        <f t="shared" ref="AA374" si="6353">SUM(AA351:AA373)</f>
        <v>10344</v>
      </c>
      <c r="AB374" s="174">
        <f t="shared" ref="AB374:AC374" si="6354">SUM(AB350:AB373)</f>
        <v>71867</v>
      </c>
      <c r="AC374" s="175">
        <f t="shared" si="6354"/>
        <v>71623</v>
      </c>
      <c r="BI374" s="269" t="s">
        <v>13</v>
      </c>
      <c r="BJ374" s="155">
        <f>SUM(BJ350:BJ373)</f>
        <v>1</v>
      </c>
      <c r="BK374" s="156">
        <f t="shared" ref="BK374:CK374" si="6355">SUM(BK350:BK373)</f>
        <v>0.99999999999999989</v>
      </c>
      <c r="BL374" s="155">
        <f t="shared" si="6355"/>
        <v>1</v>
      </c>
      <c r="BM374" s="156">
        <f t="shared" si="6355"/>
        <v>1</v>
      </c>
      <c r="BN374" s="155">
        <f t="shared" si="6355"/>
        <v>1</v>
      </c>
      <c r="BO374" s="156">
        <f t="shared" si="6355"/>
        <v>1</v>
      </c>
      <c r="BP374" s="155">
        <f t="shared" si="6355"/>
        <v>1.0000000000000002</v>
      </c>
      <c r="BQ374" s="156">
        <f t="shared" si="6355"/>
        <v>1.0000000000000002</v>
      </c>
      <c r="BR374" s="155">
        <f t="shared" si="6355"/>
        <v>0.99999999999999978</v>
      </c>
      <c r="BS374" s="156">
        <f t="shared" si="6355"/>
        <v>1</v>
      </c>
      <c r="BT374" s="155">
        <f t="shared" si="6355"/>
        <v>1</v>
      </c>
      <c r="BU374" s="156">
        <f t="shared" si="6355"/>
        <v>1</v>
      </c>
      <c r="BV374" s="155">
        <f t="shared" si="6355"/>
        <v>1</v>
      </c>
      <c r="BW374" s="156">
        <f t="shared" si="6355"/>
        <v>0.99999999999999989</v>
      </c>
      <c r="BX374" s="155">
        <f t="shared" si="6355"/>
        <v>0.99999999999999989</v>
      </c>
      <c r="BY374" s="156">
        <f t="shared" si="6355"/>
        <v>1</v>
      </c>
      <c r="BZ374" s="155">
        <f t="shared" si="6355"/>
        <v>1</v>
      </c>
      <c r="CA374" s="156">
        <f t="shared" si="6355"/>
        <v>1</v>
      </c>
      <c r="CB374" s="155">
        <f t="shared" si="6355"/>
        <v>1</v>
      </c>
      <c r="CC374" s="156">
        <f t="shared" si="6355"/>
        <v>1</v>
      </c>
      <c r="CD374" s="155">
        <f t="shared" si="6355"/>
        <v>1</v>
      </c>
      <c r="CE374" s="156">
        <f t="shared" si="6355"/>
        <v>1</v>
      </c>
      <c r="CF374" s="155">
        <f t="shared" si="6355"/>
        <v>1</v>
      </c>
      <c r="CG374" s="156">
        <f t="shared" si="6355"/>
        <v>1</v>
      </c>
      <c r="CH374" s="155">
        <f t="shared" si="6355"/>
        <v>1</v>
      </c>
      <c r="CI374" s="156">
        <f t="shared" si="6355"/>
        <v>1</v>
      </c>
      <c r="CJ374" s="155">
        <f t="shared" si="6355"/>
        <v>1</v>
      </c>
      <c r="CK374" s="156">
        <f t="shared" si="6355"/>
        <v>1</v>
      </c>
    </row>
    <row r="375" spans="1:89" ht="14" thickTop="1" x14ac:dyDescent="0.15">
      <c r="A375" s="187"/>
    </row>
    <row r="377" spans="1:89" x14ac:dyDescent="0.15">
      <c r="A377" s="301">
        <f>+A346+1</f>
        <v>44117</v>
      </c>
      <c r="B377" s="301"/>
      <c r="C377" s="301"/>
      <c r="D377" s="301"/>
      <c r="BI377" s="300">
        <f>+BI346+1</f>
        <v>44117</v>
      </c>
      <c r="BJ377" s="300"/>
      <c r="BK377" s="300"/>
      <c r="BL377" s="300"/>
    </row>
    <row r="378" spans="1:89" ht="14" thickBot="1" x14ac:dyDescent="0.2">
      <c r="AE378" s="272" t="s">
        <v>84</v>
      </c>
    </row>
    <row r="379" spans="1:89" ht="15" thickTop="1" thickBot="1" x14ac:dyDescent="0.2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 x14ac:dyDescent="0.2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 x14ac:dyDescent="0.15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587</v>
      </c>
      <c r="AG381" s="186">
        <f t="shared" ref="AG381:AV382" si="6356">SUMIF($A$9:$A$32,$AE381,C$381:C$404)</f>
        <v>370</v>
      </c>
      <c r="AH381" s="127">
        <f t="shared" si="6356"/>
        <v>191</v>
      </c>
      <c r="AI381" s="180">
        <f t="shared" si="6356"/>
        <v>294</v>
      </c>
      <c r="AJ381" s="126">
        <f t="shared" si="6356"/>
        <v>464</v>
      </c>
      <c r="AK381" s="128">
        <f t="shared" si="6356"/>
        <v>375</v>
      </c>
      <c r="AL381" s="127">
        <f t="shared" si="6356"/>
        <v>606</v>
      </c>
      <c r="AM381" s="180">
        <f t="shared" si="6356"/>
        <v>459</v>
      </c>
      <c r="AN381" s="126">
        <f t="shared" si="6356"/>
        <v>125</v>
      </c>
      <c r="AO381" s="128">
        <f t="shared" si="6356"/>
        <v>206</v>
      </c>
      <c r="AP381" s="127">
        <f t="shared" si="6356"/>
        <v>208</v>
      </c>
      <c r="AQ381" s="126">
        <f t="shared" si="6356"/>
        <v>407</v>
      </c>
      <c r="AR381" s="179">
        <f t="shared" si="6356"/>
        <v>635</v>
      </c>
      <c r="AS381" s="181">
        <f t="shared" si="6356"/>
        <v>666</v>
      </c>
      <c r="AT381" s="126">
        <f t="shared" si="6356"/>
        <v>454</v>
      </c>
      <c r="AU381" s="128">
        <f t="shared" si="6356"/>
        <v>391</v>
      </c>
      <c r="AV381" s="127">
        <f t="shared" si="6356"/>
        <v>460</v>
      </c>
      <c r="AW381" s="180">
        <f t="shared" ref="AW381:BE382" si="6357">SUMIF($A$9:$A$32,$AE381,S$381:S$404)</f>
        <v>283</v>
      </c>
      <c r="AX381" s="126">
        <f t="shared" si="6357"/>
        <v>103</v>
      </c>
      <c r="AY381" s="128">
        <f t="shared" si="6357"/>
        <v>192</v>
      </c>
      <c r="AZ381" s="127">
        <f t="shared" si="6357"/>
        <v>293</v>
      </c>
      <c r="BA381" s="180">
        <f t="shared" si="6357"/>
        <v>431</v>
      </c>
      <c r="BB381" s="126">
        <f t="shared" si="6357"/>
        <v>291</v>
      </c>
      <c r="BC381" s="128">
        <f t="shared" si="6357"/>
        <v>280</v>
      </c>
      <c r="BD381" s="184">
        <f t="shared" si="6357"/>
        <v>495</v>
      </c>
      <c r="BE381" s="185">
        <f t="shared" si="6357"/>
        <v>533</v>
      </c>
      <c r="BF381" s="170">
        <f>AF381+AH381+AJ381+AL381+AN381+AP381+AR381+AT381+AV381+AX381+AZ381+BB381+BD381</f>
        <v>4912</v>
      </c>
      <c r="BG381" s="171">
        <f>AG381+AI381+AK381+AM381+AO381+AQ381+AS381+AU381+AW381+AY381+BA381+BC381+BE381</f>
        <v>4887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15">
      <c r="A382" s="137" t="s">
        <v>17</v>
      </c>
      <c r="B382" s="189">
        <v>131</v>
      </c>
      <c r="C382" s="190">
        <v>0</v>
      </c>
      <c r="D382" s="191">
        <v>101</v>
      </c>
      <c r="E382" s="192">
        <v>1</v>
      </c>
      <c r="F382" s="189">
        <v>250</v>
      </c>
      <c r="G382" s="193">
        <v>3</v>
      </c>
      <c r="H382" s="191">
        <v>199</v>
      </c>
      <c r="I382" s="192">
        <v>25</v>
      </c>
      <c r="J382" s="189">
        <v>3</v>
      </c>
      <c r="K382" s="193">
        <v>5</v>
      </c>
      <c r="L382" s="191">
        <v>8</v>
      </c>
      <c r="M382" s="189">
        <v>26</v>
      </c>
      <c r="N382" s="194">
        <v>47</v>
      </c>
      <c r="O382" s="195">
        <v>32</v>
      </c>
      <c r="P382" s="189">
        <v>17</v>
      </c>
      <c r="Q382" s="193">
        <v>30</v>
      </c>
      <c r="R382" s="191">
        <v>4</v>
      </c>
      <c r="S382" s="192">
        <v>14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760</v>
      </c>
      <c r="AC382" s="173">
        <f t="shared" ref="AC382:AC404" si="6386">SUM(C382,E382,G382,I382,K382,M382,O382,Q382,S382,U382,W382,Y382,AA382)</f>
        <v>136</v>
      </c>
      <c r="AE382" s="277" t="str">
        <f>$AE$10</f>
        <v>08:00 - 08:59</v>
      </c>
      <c r="AF382" s="126">
        <f>SUMIF($A$9:$A$32,$AE382,B$381:B$404)</f>
        <v>543</v>
      </c>
      <c r="AG382" s="190">
        <f t="shared" si="6356"/>
        <v>498</v>
      </c>
      <c r="AH382" s="191">
        <f t="shared" si="6356"/>
        <v>220</v>
      </c>
      <c r="AI382" s="192">
        <f t="shared" si="6356"/>
        <v>234</v>
      </c>
      <c r="AJ382" s="278">
        <f t="shared" si="6356"/>
        <v>399</v>
      </c>
      <c r="AK382" s="193">
        <f t="shared" si="6356"/>
        <v>290</v>
      </c>
      <c r="AL382" s="191">
        <f t="shared" si="6356"/>
        <v>659</v>
      </c>
      <c r="AM382" s="192">
        <f t="shared" si="6356"/>
        <v>620</v>
      </c>
      <c r="AN382" s="278">
        <f t="shared" si="6356"/>
        <v>106</v>
      </c>
      <c r="AO382" s="193">
        <f t="shared" si="6356"/>
        <v>198</v>
      </c>
      <c r="AP382" s="191">
        <f t="shared" si="6356"/>
        <v>225</v>
      </c>
      <c r="AQ382" s="278">
        <f t="shared" si="6356"/>
        <v>399</v>
      </c>
      <c r="AR382" s="194">
        <f t="shared" si="6356"/>
        <v>558</v>
      </c>
      <c r="AS382" s="195">
        <f t="shared" si="6356"/>
        <v>744</v>
      </c>
      <c r="AT382" s="278">
        <f t="shared" si="6356"/>
        <v>326</v>
      </c>
      <c r="AU382" s="193">
        <f t="shared" si="6356"/>
        <v>306</v>
      </c>
      <c r="AV382" s="191">
        <f t="shared" si="6356"/>
        <v>455</v>
      </c>
      <c r="AW382" s="192">
        <f t="shared" si="6357"/>
        <v>284</v>
      </c>
      <c r="AX382" s="278">
        <f t="shared" si="6357"/>
        <v>86</v>
      </c>
      <c r="AY382" s="193">
        <f t="shared" si="6357"/>
        <v>135</v>
      </c>
      <c r="AZ382" s="191">
        <f t="shared" si="6357"/>
        <v>283</v>
      </c>
      <c r="BA382" s="192">
        <f t="shared" si="6357"/>
        <v>359</v>
      </c>
      <c r="BB382" s="278">
        <f t="shared" si="6357"/>
        <v>327</v>
      </c>
      <c r="BC382" s="193">
        <f t="shared" si="6357"/>
        <v>274</v>
      </c>
      <c r="BD382" s="191">
        <f t="shared" si="6357"/>
        <v>553</v>
      </c>
      <c r="BE382" s="278">
        <f t="shared" si="6357"/>
        <v>519</v>
      </c>
      <c r="BF382" s="172">
        <f>SUM(AF382,AH382,AJ382,AL382,AN382,AP382,AR382,AT382,AV382,AX382,AZ382,BB382,BD382)</f>
        <v>4740</v>
      </c>
      <c r="BG382" s="173">
        <f>SUM(AG382,AI382,AK382,AM382,AO382,AQ382,AS382,AU382,AW382,AY382,BA382,BC382,BE382)</f>
        <v>4860</v>
      </c>
      <c r="BI382" s="137" t="s">
        <v>17</v>
      </c>
      <c r="BJ382" s="129">
        <f>B382/B405</f>
        <v>1.8639726807057486E-2</v>
      </c>
      <c r="BK382" s="130">
        <f t="shared" ref="BK382" si="6387">C382/C405</f>
        <v>0</v>
      </c>
      <c r="BL382" s="131">
        <f t="shared" ref="BL382" si="6388">D382/D405</f>
        <v>3.0764544623819678E-2</v>
      </c>
      <c r="BM382" s="132">
        <f t="shared" ref="BM382" si="6389">E382/E405</f>
        <v>2.7292576419213972E-4</v>
      </c>
      <c r="BN382" s="129">
        <f t="shared" ref="BN382" si="6390">F382/F405</f>
        <v>3.826725853359865E-2</v>
      </c>
      <c r="BO382" s="130">
        <f t="shared" ref="BO382" si="6391">G382/G405</f>
        <v>4.9594974375929903E-4</v>
      </c>
      <c r="BP382" s="131">
        <f t="shared" ref="BP382" si="6392">H382/H405</f>
        <v>2.0416538422078589E-2</v>
      </c>
      <c r="BQ382" s="132">
        <f t="shared" ref="BQ382" si="6393">I382/I405</f>
        <v>2.8457598178713715E-3</v>
      </c>
      <c r="BR382" s="129">
        <f t="shared" ref="BR382" si="6394">J382/J405</f>
        <v>1.433349259436216E-3</v>
      </c>
      <c r="BS382" s="130">
        <f t="shared" ref="BS382" si="6395">K382/K405</f>
        <v>3.0826140567200987E-3</v>
      </c>
      <c r="BT382" s="131">
        <f t="shared" ref="BT382" si="6396">L382/L405</f>
        <v>1.9093078758949881E-3</v>
      </c>
      <c r="BU382" s="129">
        <f t="shared" ref="BU382" si="6397">M382/M405</f>
        <v>6.5524193548387099E-3</v>
      </c>
      <c r="BV382" s="133">
        <f t="shared" ref="BV382" si="6398">N382/N405</f>
        <v>5.6159636754689931E-3</v>
      </c>
      <c r="BW382" s="134">
        <f t="shared" ref="BW382" si="6399">O382/O405</f>
        <v>3.6828173552767868E-3</v>
      </c>
      <c r="BX382" s="129">
        <f t="shared" ref="BX382" si="6400">P382/P405</f>
        <v>3.5145751498862933E-3</v>
      </c>
      <c r="BY382" s="130">
        <f t="shared" ref="BY382" si="6401">Q382/Q405</f>
        <v>6.6283694211224037E-3</v>
      </c>
      <c r="BZ382" s="131">
        <f t="shared" ref="BZ382" si="6402">R382/R405</f>
        <v>7.2228241242325753E-4</v>
      </c>
      <c r="CA382" s="132">
        <f t="shared" ref="CA382" si="6403">S382/S405</f>
        <v>2.5773195876288659E-3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1.0934150517214093E-2</v>
      </c>
      <c r="CK382" s="136">
        <f t="shared" ref="CK382" si="6413">AC382/AC405</f>
        <v>1.964040724962091E-3</v>
      </c>
    </row>
    <row r="383" spans="1:89" ht="14" thickBot="1" x14ac:dyDescent="0.2">
      <c r="A383" s="146" t="s">
        <v>18</v>
      </c>
      <c r="B383" s="196">
        <v>553</v>
      </c>
      <c r="C383" s="197">
        <v>1</v>
      </c>
      <c r="D383" s="198">
        <v>217</v>
      </c>
      <c r="E383" s="199">
        <v>2</v>
      </c>
      <c r="F383" s="196">
        <v>513</v>
      </c>
      <c r="G383" s="200">
        <v>11</v>
      </c>
      <c r="H383" s="198">
        <v>338</v>
      </c>
      <c r="I383" s="199">
        <v>109</v>
      </c>
      <c r="J383" s="196">
        <v>30</v>
      </c>
      <c r="K383" s="200">
        <v>58</v>
      </c>
      <c r="L383" s="198">
        <v>95</v>
      </c>
      <c r="M383" s="196">
        <v>139</v>
      </c>
      <c r="N383" s="201">
        <v>358</v>
      </c>
      <c r="O383" s="202">
        <v>358</v>
      </c>
      <c r="P383" s="196">
        <v>196</v>
      </c>
      <c r="Q383" s="200">
        <v>262</v>
      </c>
      <c r="R383" s="198">
        <v>199</v>
      </c>
      <c r="S383" s="199">
        <v>188</v>
      </c>
      <c r="T383" s="196">
        <v>27</v>
      </c>
      <c r="U383" s="200">
        <v>79</v>
      </c>
      <c r="V383" s="198">
        <v>105</v>
      </c>
      <c r="W383" s="199">
        <v>248</v>
      </c>
      <c r="X383" s="196">
        <v>174</v>
      </c>
      <c r="Y383" s="200">
        <v>159</v>
      </c>
      <c r="Z383" s="198">
        <v>413</v>
      </c>
      <c r="AA383" s="196">
        <v>252</v>
      </c>
      <c r="AB383" s="172">
        <f t="shared" si="6385"/>
        <v>3218</v>
      </c>
      <c r="AC383" s="173">
        <f t="shared" si="6386"/>
        <v>1866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7.8685258964143426E-2</v>
      </c>
      <c r="BK383" s="130">
        <f t="shared" ref="BK383" si="6414">C383/C405</f>
        <v>1.3517166801838335E-4</v>
      </c>
      <c r="BL383" s="131">
        <f t="shared" ref="BL383" si="6415">D383/D405</f>
        <v>6.6098081023454158E-2</v>
      </c>
      <c r="BM383" s="132">
        <f t="shared" ref="BM383" si="6416">E383/E405</f>
        <v>5.4585152838427945E-4</v>
      </c>
      <c r="BN383" s="129">
        <f t="shared" ref="BN383" si="6417">F383/F405</f>
        <v>7.852441451094444E-2</v>
      </c>
      <c r="BO383" s="130">
        <f t="shared" ref="BO383" si="6418">G383/G405</f>
        <v>1.8184823937840966E-3</v>
      </c>
      <c r="BP383" s="131">
        <f t="shared" ref="BP383" si="6419">H383/H405</f>
        <v>3.4677336616394785E-2</v>
      </c>
      <c r="BQ383" s="132">
        <f t="shared" ref="BQ383" si="6420">I383/I405</f>
        <v>1.2407512805919181E-2</v>
      </c>
      <c r="BR383" s="129">
        <f t="shared" ref="BR383" si="6421">J383/J405</f>
        <v>1.433349259436216E-2</v>
      </c>
      <c r="BS383" s="130">
        <f t="shared" ref="BS383" si="6422">K383/K405</f>
        <v>3.5758323057953144E-2</v>
      </c>
      <c r="BT383" s="131">
        <f t="shared" ref="BT383" si="6423">L383/L405</f>
        <v>2.2673031026252982E-2</v>
      </c>
      <c r="BU383" s="129">
        <f t="shared" ref="BU383" si="6424">M383/M405</f>
        <v>3.5030241935483868E-2</v>
      </c>
      <c r="BV383" s="133">
        <f t="shared" ref="BV383" si="6425">N383/N405</f>
        <v>4.2776914804636156E-2</v>
      </c>
      <c r="BW383" s="134">
        <f t="shared" ref="BW383" si="6426">O383/O405</f>
        <v>4.1201519162159049E-2</v>
      </c>
      <c r="BX383" s="129">
        <f t="shared" ref="BX383" si="6427">P383/P405</f>
        <v>4.0520984081041968E-2</v>
      </c>
      <c r="BY383" s="130">
        <f t="shared" ref="BY383" si="6428">Q383/Q405</f>
        <v>5.788775961113566E-2</v>
      </c>
      <c r="BZ383" s="131">
        <f t="shared" ref="BZ383" si="6429">R383/R405</f>
        <v>3.5933550018057057E-2</v>
      </c>
      <c r="CA383" s="132">
        <f t="shared" ref="CA383" si="6430">S383/S405</f>
        <v>3.4609720176730488E-2</v>
      </c>
      <c r="CB383" s="129">
        <f t="shared" ref="CB383" si="6431">T383/T405</f>
        <v>1.7833553500660501E-2</v>
      </c>
      <c r="CC383" s="130">
        <f t="shared" ref="CC383" si="6432">U383/U405</f>
        <v>6.1718750000000003E-2</v>
      </c>
      <c r="CD383" s="131">
        <f t="shared" ref="CD383" si="6433">V383/V405</f>
        <v>2.0588235294117647E-2</v>
      </c>
      <c r="CE383" s="132">
        <f t="shared" ref="CE383" si="6434">W383/W405</f>
        <v>4.77198383682894E-2</v>
      </c>
      <c r="CF383" s="129">
        <f t="shared" ref="CF383" si="6435">X383/X405</f>
        <v>4.1408852927177532E-2</v>
      </c>
      <c r="CG383" s="130">
        <f t="shared" ref="CG383" si="6436">Y383/Y405</f>
        <v>5.2302631578947371E-2</v>
      </c>
      <c r="CH383" s="131">
        <f t="shared" ref="CH383" si="6437">Z383/Z405</f>
        <v>5.8391064611904422E-2</v>
      </c>
      <c r="CI383" s="129">
        <f t="shared" ref="CI383" si="6438">AA383/AA405</f>
        <v>2.6263678999478894E-2</v>
      </c>
      <c r="CJ383" s="135">
        <f t="shared" ref="CJ383" si="6439">AB383/AB405</f>
        <v>4.6297495216309152E-2</v>
      </c>
      <c r="CK383" s="136">
        <f t="shared" ref="CK383" si="6440">AC383/AC405</f>
        <v>2.6947794064553398E-2</v>
      </c>
    </row>
    <row r="384" spans="1:89" ht="15" thickTop="1" thickBot="1" x14ac:dyDescent="0.2">
      <c r="A384" s="137" t="s">
        <v>19</v>
      </c>
      <c r="B384" s="189">
        <v>449</v>
      </c>
      <c r="C384" s="190">
        <v>235</v>
      </c>
      <c r="D384" s="191">
        <v>197</v>
      </c>
      <c r="E384" s="192">
        <v>156</v>
      </c>
      <c r="F384" s="189">
        <v>318</v>
      </c>
      <c r="G384" s="193">
        <v>262</v>
      </c>
      <c r="H384" s="191">
        <v>637</v>
      </c>
      <c r="I384" s="192">
        <v>392</v>
      </c>
      <c r="J384" s="189">
        <v>80</v>
      </c>
      <c r="K384" s="193">
        <v>142</v>
      </c>
      <c r="L384" s="191">
        <v>260</v>
      </c>
      <c r="M384" s="189">
        <v>287</v>
      </c>
      <c r="N384" s="194">
        <v>592</v>
      </c>
      <c r="O384" s="195">
        <v>590</v>
      </c>
      <c r="P384" s="189">
        <v>417</v>
      </c>
      <c r="Q384" s="193">
        <v>302</v>
      </c>
      <c r="R384" s="191">
        <v>425</v>
      </c>
      <c r="S384" s="192">
        <v>267</v>
      </c>
      <c r="T384" s="189">
        <v>59</v>
      </c>
      <c r="U384" s="193">
        <v>145</v>
      </c>
      <c r="V384" s="191">
        <v>258</v>
      </c>
      <c r="W384" s="192">
        <v>339</v>
      </c>
      <c r="X384" s="189">
        <v>267</v>
      </c>
      <c r="Y384" s="193">
        <v>238</v>
      </c>
      <c r="Z384" s="191">
        <v>552</v>
      </c>
      <c r="AA384" s="189">
        <v>398</v>
      </c>
      <c r="AB384" s="172">
        <f t="shared" si="6385"/>
        <v>4511</v>
      </c>
      <c r="AC384" s="173">
        <f t="shared" si="6386"/>
        <v>3753</v>
      </c>
      <c r="AE384" s="269" t="s">
        <v>13</v>
      </c>
      <c r="AF384" s="20">
        <f t="shared" ref="AF384:BG384" si="6441">SUM(AF381:AF383)</f>
        <v>1130</v>
      </c>
      <c r="AG384" s="21">
        <f t="shared" si="6441"/>
        <v>868</v>
      </c>
      <c r="AH384" s="20">
        <f t="shared" si="6441"/>
        <v>411</v>
      </c>
      <c r="AI384" s="21">
        <f t="shared" si="6441"/>
        <v>528</v>
      </c>
      <c r="AJ384" s="20">
        <f t="shared" si="6441"/>
        <v>863</v>
      </c>
      <c r="AK384" s="21">
        <f t="shared" si="6441"/>
        <v>665</v>
      </c>
      <c r="AL384" s="20">
        <f t="shared" si="6441"/>
        <v>1265</v>
      </c>
      <c r="AM384" s="21">
        <f t="shared" si="6441"/>
        <v>1079</v>
      </c>
      <c r="AN384" s="20">
        <f t="shared" si="6441"/>
        <v>231</v>
      </c>
      <c r="AO384" s="21">
        <f t="shared" si="6441"/>
        <v>404</v>
      </c>
      <c r="AP384" s="20">
        <f t="shared" si="6441"/>
        <v>433</v>
      </c>
      <c r="AQ384" s="21">
        <f t="shared" si="6441"/>
        <v>806</v>
      </c>
      <c r="AR384" s="20">
        <f t="shared" si="6441"/>
        <v>1193</v>
      </c>
      <c r="AS384" s="21">
        <f t="shared" si="6441"/>
        <v>1410</v>
      </c>
      <c r="AT384" s="20">
        <f t="shared" si="6441"/>
        <v>780</v>
      </c>
      <c r="AU384" s="21">
        <f t="shared" si="6441"/>
        <v>697</v>
      </c>
      <c r="AV384" s="20">
        <f t="shared" si="6441"/>
        <v>915</v>
      </c>
      <c r="AW384" s="21">
        <f t="shared" si="6441"/>
        <v>567</v>
      </c>
      <c r="AX384" s="20">
        <f t="shared" si="6441"/>
        <v>189</v>
      </c>
      <c r="AY384" s="21">
        <f t="shared" si="6441"/>
        <v>327</v>
      </c>
      <c r="AZ384" s="20">
        <f t="shared" si="6441"/>
        <v>576</v>
      </c>
      <c r="BA384" s="21">
        <f t="shared" si="6441"/>
        <v>790</v>
      </c>
      <c r="BB384" s="20">
        <f t="shared" si="6441"/>
        <v>618</v>
      </c>
      <c r="BC384" s="21">
        <f t="shared" si="6441"/>
        <v>554</v>
      </c>
      <c r="BD384" s="20">
        <f t="shared" si="6441"/>
        <v>1048</v>
      </c>
      <c r="BE384" s="21">
        <f t="shared" si="6441"/>
        <v>1052</v>
      </c>
      <c r="BF384" s="174">
        <f t="shared" si="6441"/>
        <v>9652</v>
      </c>
      <c r="BG384" s="175">
        <f t="shared" si="6441"/>
        <v>9747</v>
      </c>
      <c r="BI384" s="137" t="s">
        <v>19</v>
      </c>
      <c r="BJ384" s="129">
        <f>B384/B405</f>
        <v>6.388730791121229E-2</v>
      </c>
      <c r="BK384" s="130">
        <f t="shared" ref="BK384" si="6442">C384/C405</f>
        <v>3.1765341984320086E-2</v>
      </c>
      <c r="BL384" s="131">
        <f t="shared" ref="BL384" si="6443">D384/D405</f>
        <v>6.0006091989034421E-2</v>
      </c>
      <c r="BM384" s="132">
        <f t="shared" ref="BM384" si="6444">E384/E405</f>
        <v>4.2576419213973801E-2</v>
      </c>
      <c r="BN384" s="129">
        <f t="shared" ref="BN384" si="6445">F384/F405</f>
        <v>4.8675952854737484E-2</v>
      </c>
      <c r="BO384" s="130">
        <f t="shared" ref="BO384" si="6446">G384/G405</f>
        <v>4.3312944288312116E-2</v>
      </c>
      <c r="BP384" s="131">
        <f t="shared" ref="BP384" si="6447">H384/H405</f>
        <v>6.5353442084744029E-2</v>
      </c>
      <c r="BQ384" s="132">
        <f t="shared" ref="BQ384" si="6448">I384/I405</f>
        <v>4.4621513944223111E-2</v>
      </c>
      <c r="BR384" s="129">
        <f t="shared" ref="BR384" si="6449">J384/J405</f>
        <v>3.8222646918299095E-2</v>
      </c>
      <c r="BS384" s="130">
        <f t="shared" ref="BS384" si="6450">K384/K405</f>
        <v>8.7546239210850807E-2</v>
      </c>
      <c r="BT384" s="131">
        <f t="shared" ref="BT384" si="6451">L384/L405</f>
        <v>6.205250596658711E-2</v>
      </c>
      <c r="BU384" s="129">
        <f t="shared" ref="BU384" si="6452">M384/M405</f>
        <v>7.2328629032258063E-2</v>
      </c>
      <c r="BV384" s="133">
        <f t="shared" ref="BV384" si="6453">N384/N405</f>
        <v>7.073724459314136E-2</v>
      </c>
      <c r="BW384" s="134">
        <f t="shared" ref="BW384" si="6454">O384/O405</f>
        <v>6.7901944987915755E-2</v>
      </c>
      <c r="BX384" s="129">
        <f t="shared" ref="BX384" si="6455">P384/P405</f>
        <v>8.6210461029563784E-2</v>
      </c>
      <c r="BY384" s="130">
        <f t="shared" ref="BY384" si="6456">Q384/Q405</f>
        <v>6.6725585505965537E-2</v>
      </c>
      <c r="BZ384" s="131">
        <f t="shared" ref="BZ384" si="6457">R384/R405</f>
        <v>7.6742506319971107E-2</v>
      </c>
      <c r="CA384" s="132">
        <f t="shared" ref="CA384" si="6458">S384/S405</f>
        <v>4.9153166421207657E-2</v>
      </c>
      <c r="CB384" s="129">
        <f t="shared" ref="CB384" si="6459">T384/T405</f>
        <v>3.8969616908850729E-2</v>
      </c>
      <c r="CC384" s="130">
        <f t="shared" ref="CC384" si="6460">U384/U405</f>
        <v>0.11328125</v>
      </c>
      <c r="CD384" s="131">
        <f t="shared" ref="CD384" si="6461">V384/V405</f>
        <v>5.0588235294117649E-2</v>
      </c>
      <c r="CE384" s="132">
        <f t="shared" ref="CE384" si="6462">W384/W405</f>
        <v>6.5229940350202034E-2</v>
      </c>
      <c r="CF384" s="129">
        <f t="shared" ref="CF384" si="6463">X384/X405</f>
        <v>6.3541170871013797E-2</v>
      </c>
      <c r="CG384" s="130">
        <f t="shared" ref="CG384" si="6464">Y384/Y405</f>
        <v>7.828947368421052E-2</v>
      </c>
      <c r="CH384" s="131">
        <f t="shared" ref="CH384" si="6465">Z384/Z405</f>
        <v>7.8043263113247566E-2</v>
      </c>
      <c r="CI384" s="129">
        <f t="shared" ref="CI384" si="6466">AA384/AA405</f>
        <v>4.1479937467430956E-2</v>
      </c>
      <c r="CJ384" s="135">
        <f t="shared" ref="CJ384" si="6467">AB384/AB405</f>
        <v>6.4899938135727336E-2</v>
      </c>
      <c r="CK384" s="136">
        <f t="shared" ref="CK384" si="6468">AC384/AC405</f>
        <v>5.4198859123402408E-2</v>
      </c>
    </row>
    <row r="385" spans="1:89" ht="14" thickTop="1" x14ac:dyDescent="0.15">
      <c r="A385" s="146" t="s">
        <v>20</v>
      </c>
      <c r="B385" s="196">
        <v>587</v>
      </c>
      <c r="C385" s="197">
        <v>370</v>
      </c>
      <c r="D385" s="198">
        <v>191</v>
      </c>
      <c r="E385" s="199">
        <v>294</v>
      </c>
      <c r="F385" s="196">
        <v>464</v>
      </c>
      <c r="G385" s="200">
        <v>375</v>
      </c>
      <c r="H385" s="198">
        <v>606</v>
      </c>
      <c r="I385" s="199">
        <v>459</v>
      </c>
      <c r="J385" s="196">
        <v>125</v>
      </c>
      <c r="K385" s="200">
        <v>206</v>
      </c>
      <c r="L385" s="198">
        <v>208</v>
      </c>
      <c r="M385" s="196">
        <v>407</v>
      </c>
      <c r="N385" s="201">
        <v>635</v>
      </c>
      <c r="O385" s="202">
        <v>666</v>
      </c>
      <c r="P385" s="196">
        <v>454</v>
      </c>
      <c r="Q385" s="200">
        <v>391</v>
      </c>
      <c r="R385" s="198">
        <v>460</v>
      </c>
      <c r="S385" s="199">
        <v>283</v>
      </c>
      <c r="T385" s="196">
        <v>103</v>
      </c>
      <c r="U385" s="200">
        <v>192</v>
      </c>
      <c r="V385" s="198">
        <v>293</v>
      </c>
      <c r="W385" s="199">
        <v>431</v>
      </c>
      <c r="X385" s="196">
        <v>291</v>
      </c>
      <c r="Y385" s="200">
        <v>280</v>
      </c>
      <c r="Z385" s="198">
        <v>495</v>
      </c>
      <c r="AA385" s="196">
        <v>533</v>
      </c>
      <c r="AB385" s="172">
        <f t="shared" si="6385"/>
        <v>4912</v>
      </c>
      <c r="AC385" s="173">
        <f t="shared" si="6386"/>
        <v>4887</v>
      </c>
      <c r="BI385" s="146" t="s">
        <v>20</v>
      </c>
      <c r="BJ385" s="129">
        <f>B385/B405</f>
        <v>8.3523050654524755E-2</v>
      </c>
      <c r="BK385" s="130">
        <f t="shared" ref="BK385" si="6469">C385/C405</f>
        <v>5.0013517166801837E-2</v>
      </c>
      <c r="BL385" s="131">
        <f t="shared" ref="BL385" si="6470">D385/D405</f>
        <v>5.8178495278708497E-2</v>
      </c>
      <c r="BM385" s="132">
        <f t="shared" ref="BM385" si="6471">E385/E405</f>
        <v>8.024017467248909E-2</v>
      </c>
      <c r="BN385" s="129">
        <f t="shared" ref="BN385" si="6472">F385/F405</f>
        <v>7.1024031838359106E-2</v>
      </c>
      <c r="BO385" s="130">
        <f t="shared" ref="BO385" si="6473">G385/G405</f>
        <v>6.1993717969912383E-2</v>
      </c>
      <c r="BP385" s="131">
        <f t="shared" ref="BP385" si="6474">H385/H405</f>
        <v>6.2172976300400126E-2</v>
      </c>
      <c r="BQ385" s="132">
        <f t="shared" ref="BQ385" si="6475">I385/I405</f>
        <v>5.2248150256118384E-2</v>
      </c>
      <c r="BR385" s="129">
        <f t="shared" ref="BR385" si="6476">J385/J405</f>
        <v>5.9722885809842328E-2</v>
      </c>
      <c r="BS385" s="130">
        <f t="shared" ref="BS385" si="6477">K385/K405</f>
        <v>0.12700369913686807</v>
      </c>
      <c r="BT385" s="131">
        <f t="shared" ref="BT385" si="6478">L385/L405</f>
        <v>4.9642004773269688E-2</v>
      </c>
      <c r="BU385" s="129">
        <f t="shared" ref="BU385" si="6479">M385/M405</f>
        <v>0.10257056451612903</v>
      </c>
      <c r="BV385" s="133">
        <f t="shared" ref="BV385" si="6480">N385/N405</f>
        <v>7.5875253913251284E-2</v>
      </c>
      <c r="BW385" s="134">
        <f t="shared" ref="BW385" si="6481">O385/O405</f>
        <v>7.6648636206698123E-2</v>
      </c>
      <c r="BX385" s="129">
        <f t="shared" ref="BX385" si="6482">P385/P405</f>
        <v>9.385983047343395E-2</v>
      </c>
      <c r="BY385" s="130">
        <f t="shared" ref="BY385" si="6483">Q385/Q405</f>
        <v>8.6389748121961998E-2</v>
      </c>
      <c r="BZ385" s="131">
        <f t="shared" ref="BZ385" si="6484">R385/R405</f>
        <v>8.3062477428674605E-2</v>
      </c>
      <c r="CA385" s="132">
        <f t="shared" ref="CA385" si="6485">S385/S405</f>
        <v>5.2098674521354936E-2</v>
      </c>
      <c r="CB385" s="129">
        <f t="shared" ref="CB385" si="6486">T385/T405</f>
        <v>6.8031704095112291E-2</v>
      </c>
      <c r="CC385" s="130">
        <f t="shared" ref="CC385" si="6487">U385/U405</f>
        <v>0.15</v>
      </c>
      <c r="CD385" s="131">
        <f t="shared" ref="CD385" si="6488">V385/V405</f>
        <v>5.7450980392156861E-2</v>
      </c>
      <c r="CE385" s="132">
        <f t="shared" ref="CE385" si="6489">W385/W405</f>
        <v>8.2932461035212623E-2</v>
      </c>
      <c r="CF385" s="129">
        <f t="shared" ref="CF385" si="6490">X385/X405</f>
        <v>6.9252736792003805E-2</v>
      </c>
      <c r="CG385" s="130">
        <f t="shared" ref="CG385" si="6491">Y385/Y405</f>
        <v>9.2105263157894732E-2</v>
      </c>
      <c r="CH385" s="131">
        <f t="shared" ref="CH385" si="6492">Z385/Z405</f>
        <v>6.9984447900466568E-2</v>
      </c>
      <c r="CI385" s="129">
        <f t="shared" ref="CI385" si="6493">AA385/AA405</f>
        <v>5.5549765502866076E-2</v>
      </c>
      <c r="CJ385" s="135">
        <f t="shared" ref="CJ385" si="6494">AB385/AB405</f>
        <v>7.0669141237573188E-2</v>
      </c>
      <c r="CK385" s="136">
        <f t="shared" ref="CK385" si="6495">AC385/AC405</f>
        <v>7.0575492815365737E-2</v>
      </c>
    </row>
    <row r="386" spans="1:89" ht="14" thickBot="1" x14ac:dyDescent="0.2">
      <c r="A386" s="137" t="s">
        <v>21</v>
      </c>
      <c r="B386" s="189">
        <v>543</v>
      </c>
      <c r="C386" s="190">
        <v>498</v>
      </c>
      <c r="D386" s="191">
        <v>220</v>
      </c>
      <c r="E386" s="192">
        <v>234</v>
      </c>
      <c r="F386" s="189">
        <v>399</v>
      </c>
      <c r="G386" s="193">
        <v>290</v>
      </c>
      <c r="H386" s="191">
        <v>659</v>
      </c>
      <c r="I386" s="192">
        <v>620</v>
      </c>
      <c r="J386" s="189">
        <v>106</v>
      </c>
      <c r="K386" s="193">
        <v>198</v>
      </c>
      <c r="L386" s="191">
        <v>225</v>
      </c>
      <c r="M386" s="189">
        <v>399</v>
      </c>
      <c r="N386" s="194">
        <v>558</v>
      </c>
      <c r="O386" s="195">
        <v>744</v>
      </c>
      <c r="P386" s="189">
        <v>326</v>
      </c>
      <c r="Q386" s="193">
        <v>306</v>
      </c>
      <c r="R386" s="191">
        <v>455</v>
      </c>
      <c r="S386" s="192">
        <v>284</v>
      </c>
      <c r="T386" s="189">
        <v>86</v>
      </c>
      <c r="U386" s="193">
        <v>135</v>
      </c>
      <c r="V386" s="191">
        <v>283</v>
      </c>
      <c r="W386" s="192">
        <v>359</v>
      </c>
      <c r="X386" s="189">
        <v>327</v>
      </c>
      <c r="Y386" s="193">
        <v>274</v>
      </c>
      <c r="Z386" s="191">
        <v>553</v>
      </c>
      <c r="AA386" s="189">
        <v>519</v>
      </c>
      <c r="AB386" s="172">
        <f t="shared" si="6385"/>
        <v>4740</v>
      </c>
      <c r="AC386" s="173">
        <f t="shared" si="6386"/>
        <v>4860</v>
      </c>
      <c r="AE386" s="272" t="s">
        <v>85</v>
      </c>
      <c r="BI386" s="137" t="s">
        <v>21</v>
      </c>
      <c r="BJ386" s="129">
        <f>B386/B405</f>
        <v>7.7262379055207747E-2</v>
      </c>
      <c r="BK386" s="130">
        <f t="shared" ref="BK386" si="6496">C386/C405</f>
        <v>6.7315490673154912E-2</v>
      </c>
      <c r="BL386" s="131">
        <f t="shared" ref="BL386" si="6497">D386/D405</f>
        <v>6.701187937861712E-2</v>
      </c>
      <c r="BM386" s="132">
        <f t="shared" ref="BM386" si="6498">E386/E405</f>
        <v>6.3864628820960695E-2</v>
      </c>
      <c r="BN386" s="129">
        <f t="shared" ref="BN386" si="6499">F386/F405</f>
        <v>6.1074544619623451E-2</v>
      </c>
      <c r="BO386" s="130">
        <f t="shared" ref="BO386" si="6500">G386/G405</f>
        <v>4.7941808563398906E-2</v>
      </c>
      <c r="BP386" s="131">
        <f t="shared" ref="BP386" si="6501">H386/H405</f>
        <v>6.7610546834923568E-2</v>
      </c>
      <c r="BQ386" s="132">
        <f t="shared" ref="BQ386" si="6502">I386/I405</f>
        <v>7.0574843483210012E-2</v>
      </c>
      <c r="BR386" s="129">
        <f t="shared" ref="BR386" si="6503">J386/J405</f>
        <v>5.0645007166746296E-2</v>
      </c>
      <c r="BS386" s="130">
        <f t="shared" ref="BS386" si="6504">K386/K405</f>
        <v>0.1220715166461159</v>
      </c>
      <c r="BT386" s="131">
        <f t="shared" ref="BT386" si="6505">L386/L405</f>
        <v>5.3699284009546537E-2</v>
      </c>
      <c r="BU386" s="129">
        <f t="shared" ref="BU386" si="6506">M386/M405</f>
        <v>0.10055443548387097</v>
      </c>
      <c r="BV386" s="133">
        <f t="shared" ref="BV386" si="6507">N386/N405</f>
        <v>6.6674632572589321E-2</v>
      </c>
      <c r="BW386" s="134">
        <f t="shared" ref="BW386" si="6508">O386/O405</f>
        <v>8.5625503510185288E-2</v>
      </c>
      <c r="BX386" s="129">
        <f t="shared" ref="BX386" si="6509">P386/P405</f>
        <v>6.7397146991937149E-2</v>
      </c>
      <c r="BY386" s="130">
        <f t="shared" ref="BY386" si="6510">Q386/Q405</f>
        <v>6.7609368095448513E-2</v>
      </c>
      <c r="BZ386" s="131">
        <f t="shared" ref="BZ386" si="6511">R386/R405</f>
        <v>8.2159624413145546E-2</v>
      </c>
      <c r="CA386" s="132">
        <f t="shared" ref="CA386" si="6512">S386/S405</f>
        <v>5.228276877761414E-2</v>
      </c>
      <c r="CB386" s="129">
        <f t="shared" ref="CB386" si="6513">T386/T405</f>
        <v>5.6803170409511231E-2</v>
      </c>
      <c r="CC386" s="130">
        <f t="shared" ref="CC386" si="6514">U386/U405</f>
        <v>0.10546875</v>
      </c>
      <c r="CD386" s="131">
        <f t="shared" ref="CD386" si="6515">V386/V405</f>
        <v>5.5490196078431371E-2</v>
      </c>
      <c r="CE386" s="132">
        <f t="shared" ref="CE386" si="6516">W386/W405</f>
        <v>6.9078314412160863E-2</v>
      </c>
      <c r="CF386" s="129">
        <f t="shared" ref="CF386" si="6517">X386/X405</f>
        <v>7.7820085673488817E-2</v>
      </c>
      <c r="CG386" s="130">
        <f t="shared" ref="CG386" si="6518">Y386/Y405</f>
        <v>9.0131578947368424E-2</v>
      </c>
      <c r="CH386" s="131">
        <f t="shared" ref="CH386" si="6519">Z386/Z405</f>
        <v>7.8184645836278807E-2</v>
      </c>
      <c r="CI386" s="129">
        <f t="shared" ref="CI386" si="6520">AA386/AA405</f>
        <v>5.4090672225117251E-2</v>
      </c>
      <c r="CJ386" s="135">
        <f t="shared" ref="CJ386" si="6521">AB386/AB405</f>
        <v>6.8194570331045798E-2</v>
      </c>
      <c r="CK386" s="136">
        <f t="shared" ref="CK386" si="6522">AC386/AC405</f>
        <v>7.018557296555708E-2</v>
      </c>
    </row>
    <row r="387" spans="1:89" ht="15" thickTop="1" thickBot="1" x14ac:dyDescent="0.2">
      <c r="A387" s="146" t="s">
        <v>22</v>
      </c>
      <c r="B387" s="196">
        <v>392</v>
      </c>
      <c r="C387" s="197">
        <v>605</v>
      </c>
      <c r="D387" s="198">
        <v>257</v>
      </c>
      <c r="E387" s="199">
        <v>223</v>
      </c>
      <c r="F387" s="196">
        <v>501</v>
      </c>
      <c r="G387" s="200">
        <v>240</v>
      </c>
      <c r="H387" s="198">
        <v>599</v>
      </c>
      <c r="I387" s="199">
        <v>534</v>
      </c>
      <c r="J387" s="196">
        <v>120</v>
      </c>
      <c r="K387" s="200">
        <v>189</v>
      </c>
      <c r="L387" s="198">
        <v>235</v>
      </c>
      <c r="M387" s="196">
        <v>376</v>
      </c>
      <c r="N387" s="201">
        <v>629</v>
      </c>
      <c r="O387" s="202">
        <v>743</v>
      </c>
      <c r="P387" s="196">
        <v>313</v>
      </c>
      <c r="Q387" s="200">
        <v>238</v>
      </c>
      <c r="R387" s="198">
        <v>451</v>
      </c>
      <c r="S387" s="199">
        <v>277</v>
      </c>
      <c r="T387" s="196">
        <v>54</v>
      </c>
      <c r="U387" s="200">
        <v>103</v>
      </c>
      <c r="V387" s="198">
        <v>293</v>
      </c>
      <c r="W387" s="199">
        <v>425</v>
      </c>
      <c r="X387" s="196">
        <v>288</v>
      </c>
      <c r="Y387" s="200">
        <v>225</v>
      </c>
      <c r="Z387" s="198">
        <v>448</v>
      </c>
      <c r="AA387" s="196">
        <v>554</v>
      </c>
      <c r="AB387" s="172">
        <f t="shared" si="6385"/>
        <v>4580</v>
      </c>
      <c r="AC387" s="173">
        <f t="shared" si="6386"/>
        <v>4732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5.5776892430278883E-2</v>
      </c>
      <c r="BK387" s="130">
        <f t="shared" ref="BK387" si="6523">C387/C405</f>
        <v>8.177885915112193E-2</v>
      </c>
      <c r="BL387" s="131">
        <f t="shared" ref="BL387" si="6524">D387/D405</f>
        <v>7.8282059092293632E-2</v>
      </c>
      <c r="BM387" s="132">
        <f t="shared" ref="BM387" si="6525">E387/E405</f>
        <v>6.0862445414847165E-2</v>
      </c>
      <c r="BN387" s="129">
        <f t="shared" ref="BN387" si="6526">F387/F405</f>
        <v>7.6687586101331695E-2</v>
      </c>
      <c r="BO387" s="130">
        <f t="shared" ref="BO387" si="6527">G387/G405</f>
        <v>3.9675979500743926E-2</v>
      </c>
      <c r="BP387" s="131">
        <f t="shared" ref="BP387" si="6528">H387/H405</f>
        <v>6.1454806607161176E-2</v>
      </c>
      <c r="BQ387" s="132">
        <f t="shared" ref="BQ387" si="6529">I387/I405</f>
        <v>6.0785429709732497E-2</v>
      </c>
      <c r="BR387" s="129">
        <f t="shared" ref="BR387" si="6530">J387/J405</f>
        <v>5.733397037744864E-2</v>
      </c>
      <c r="BS387" s="130">
        <f t="shared" ref="BS387" si="6531">K387/K405</f>
        <v>0.11652281134401973</v>
      </c>
      <c r="BT387" s="131">
        <f t="shared" ref="BT387" si="6532">L387/L405</f>
        <v>5.6085918854415273E-2</v>
      </c>
      <c r="BU387" s="129">
        <f t="shared" ref="BU387" si="6533">M387/M405</f>
        <v>9.4758064516129031E-2</v>
      </c>
      <c r="BV387" s="133">
        <f t="shared" ref="BV387" si="6534">N387/N405</f>
        <v>7.5158322380212694E-2</v>
      </c>
      <c r="BW387" s="134">
        <f t="shared" ref="BW387" si="6535">O387/O405</f>
        <v>8.551041546783289E-2</v>
      </c>
      <c r="BX387" s="129">
        <f t="shared" ref="BX387" si="6536">P387/P405</f>
        <v>6.4709530700847631E-2</v>
      </c>
      <c r="BY387" s="130">
        <f t="shared" ref="BY387" si="6537">Q387/Q405</f>
        <v>5.2585064074237735E-2</v>
      </c>
      <c r="BZ387" s="131">
        <f t="shared" ref="BZ387" si="6538">R387/R405</f>
        <v>8.1437342000722279E-2</v>
      </c>
      <c r="CA387" s="132">
        <f t="shared" ref="CA387" si="6539">S387/S405</f>
        <v>5.0994108983799705E-2</v>
      </c>
      <c r="CB387" s="129">
        <f t="shared" ref="CB387" si="6540">T387/T405</f>
        <v>3.5667107001321002E-2</v>
      </c>
      <c r="CC387" s="130">
        <f t="shared" ref="CC387" si="6541">U387/U405</f>
        <v>8.0468750000000006E-2</v>
      </c>
      <c r="CD387" s="131">
        <f t="shared" ref="CD387" si="6542">V387/V405</f>
        <v>5.7450980392156861E-2</v>
      </c>
      <c r="CE387" s="132">
        <f t="shared" ref="CE387" si="6543">W387/W405</f>
        <v>8.1777948816624979E-2</v>
      </c>
      <c r="CF387" s="129">
        <f t="shared" ref="CF387" si="6544">X387/X405</f>
        <v>6.8538791051880057E-2</v>
      </c>
      <c r="CG387" s="130">
        <f t="shared" ref="CG387" si="6545">Y387/Y405</f>
        <v>7.4013157894736836E-2</v>
      </c>
      <c r="CH387" s="131">
        <f t="shared" ref="CH387" si="6546">Z387/Z405</f>
        <v>6.3339459917998026E-2</v>
      </c>
      <c r="CI387" s="129">
        <f t="shared" ref="CI387" si="6547">AA387/AA405</f>
        <v>5.7738405419489318E-2</v>
      </c>
      <c r="CJ387" s="135">
        <f t="shared" ref="CJ387" si="6548">AB387/AB405</f>
        <v>6.5892643906369147E-2</v>
      </c>
      <c r="CK387" s="136">
        <f t="shared" ref="CK387" si="6549">AC387/AC405</f>
        <v>6.8337064047945706E-2</v>
      </c>
    </row>
    <row r="388" spans="1:89" ht="15" thickTop="1" thickBot="1" x14ac:dyDescent="0.2">
      <c r="A388" s="137" t="s">
        <v>23</v>
      </c>
      <c r="B388" s="189">
        <v>304</v>
      </c>
      <c r="C388" s="190">
        <v>300</v>
      </c>
      <c r="D388" s="191">
        <v>187</v>
      </c>
      <c r="E388" s="192">
        <v>173</v>
      </c>
      <c r="F388" s="189">
        <v>453</v>
      </c>
      <c r="G388" s="193">
        <v>183</v>
      </c>
      <c r="H388" s="191">
        <v>573</v>
      </c>
      <c r="I388" s="192">
        <v>495</v>
      </c>
      <c r="J388" s="189">
        <v>105</v>
      </c>
      <c r="K388" s="193">
        <v>149</v>
      </c>
      <c r="L388" s="191">
        <v>254</v>
      </c>
      <c r="M388" s="189">
        <v>330</v>
      </c>
      <c r="N388" s="194">
        <v>468</v>
      </c>
      <c r="O388" s="195">
        <v>616</v>
      </c>
      <c r="P388" s="189">
        <v>251</v>
      </c>
      <c r="Q388" s="193">
        <v>205</v>
      </c>
      <c r="R388" s="191">
        <v>454</v>
      </c>
      <c r="S388" s="192">
        <v>286</v>
      </c>
      <c r="T388" s="189">
        <v>111</v>
      </c>
      <c r="U388" s="193">
        <v>105</v>
      </c>
      <c r="V388" s="191">
        <v>252</v>
      </c>
      <c r="W388" s="192">
        <v>481</v>
      </c>
      <c r="X388" s="189">
        <v>216</v>
      </c>
      <c r="Y388" s="193">
        <v>193</v>
      </c>
      <c r="Z388" s="191">
        <v>474</v>
      </c>
      <c r="AA388" s="189">
        <v>577</v>
      </c>
      <c r="AB388" s="172">
        <f t="shared" si="6385"/>
        <v>4102</v>
      </c>
      <c r="AC388" s="173">
        <f t="shared" si="6386"/>
        <v>4093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4.3255549231644846E-2</v>
      </c>
      <c r="BK388" s="130">
        <f t="shared" ref="BK388" si="6550">C388/C405</f>
        <v>4.0551500405515001E-2</v>
      </c>
      <c r="BL388" s="131">
        <f t="shared" ref="BL388" si="6551">D388/D405</f>
        <v>5.6960097471824553E-2</v>
      </c>
      <c r="BM388" s="132">
        <f t="shared" ref="BM388" si="6552">E388/E405</f>
        <v>4.7216157205240174E-2</v>
      </c>
      <c r="BN388" s="129">
        <f t="shared" ref="BN388" si="6553">F388/F405</f>
        <v>6.9340272462880756E-2</v>
      </c>
      <c r="BO388" s="130">
        <f t="shared" ref="BO388" si="6554">G388/G405</f>
        <v>3.0252934369317242E-2</v>
      </c>
      <c r="BP388" s="131">
        <f t="shared" ref="BP388" si="6555">H388/H405</f>
        <v>5.878731917513081E-2</v>
      </c>
      <c r="BQ388" s="132">
        <f t="shared" ref="BQ388" si="6556">I388/I405</f>
        <v>5.6346044393853156E-2</v>
      </c>
      <c r="BR388" s="129">
        <f t="shared" ref="BR388" si="6557">J388/J405</f>
        <v>5.016722408026756E-2</v>
      </c>
      <c r="BS388" s="130">
        <f t="shared" ref="BS388" si="6558">K388/K405</f>
        <v>9.1861898890258933E-2</v>
      </c>
      <c r="BT388" s="131">
        <f t="shared" ref="BT388" si="6559">L388/L405</f>
        <v>6.0620525059665871E-2</v>
      </c>
      <c r="BU388" s="129">
        <f t="shared" ref="BU388" si="6560">M388/M405</f>
        <v>8.3165322580645157E-2</v>
      </c>
      <c r="BV388" s="133">
        <f t="shared" ref="BV388" si="6561">N388/N405</f>
        <v>5.5920659577010395E-2</v>
      </c>
      <c r="BW388" s="134">
        <f t="shared" ref="BW388" si="6562">O388/O405</f>
        <v>7.0894234089078148E-2</v>
      </c>
      <c r="BX388" s="129">
        <f t="shared" ref="BX388" si="6563">P388/P405</f>
        <v>5.1891668389497624E-2</v>
      </c>
      <c r="BY388" s="130">
        <f t="shared" ref="BY388" si="6564">Q388/Q405</f>
        <v>4.5293857711003097E-2</v>
      </c>
      <c r="BZ388" s="131">
        <f t="shared" ref="BZ388" si="6565">R388/R405</f>
        <v>8.1979053810039726E-2</v>
      </c>
      <c r="CA388" s="132">
        <f t="shared" ref="CA388" si="6566">S388/S405</f>
        <v>5.2650957290132548E-2</v>
      </c>
      <c r="CB388" s="129">
        <f t="shared" ref="CB388" si="6567">T388/T405</f>
        <v>7.3315719947159838E-2</v>
      </c>
      <c r="CC388" s="130">
        <f t="shared" ref="CC388" si="6568">U388/U405</f>
        <v>8.203125E-2</v>
      </c>
      <c r="CD388" s="131">
        <f t="shared" ref="CD388" si="6569">V388/V405</f>
        <v>4.9411764705882349E-2</v>
      </c>
      <c r="CE388" s="132">
        <f t="shared" ref="CE388" si="6570">W388/W405</f>
        <v>9.2553396190109674E-2</v>
      </c>
      <c r="CF388" s="129">
        <f t="shared" ref="CF388" si="6571">X388/X405</f>
        <v>5.140409328891004E-2</v>
      </c>
      <c r="CG388" s="130">
        <f t="shared" ref="CG388" si="6572">Y388/Y405</f>
        <v>6.3486842105263161E-2</v>
      </c>
      <c r="CH388" s="131">
        <f t="shared" ref="CH388" si="6573">Z388/Z405</f>
        <v>6.70154107168104E-2</v>
      </c>
      <c r="CI388" s="129">
        <f t="shared" ref="CI388" si="6574">AA388/AA405</f>
        <v>6.0135487232933819E-2</v>
      </c>
      <c r="CJ388" s="135">
        <f t="shared" ref="CJ388" si="6575">AB388/AB405</f>
        <v>5.9015638712647644E-2</v>
      </c>
      <c r="CK388" s="136">
        <f t="shared" ref="CK388" si="6576">AC388/AC405</f>
        <v>5.9108960935807642E-2</v>
      </c>
    </row>
    <row r="389" spans="1:89" ht="14" thickTop="1" x14ac:dyDescent="0.15">
      <c r="A389" s="146" t="s">
        <v>24</v>
      </c>
      <c r="B389" s="203">
        <v>532</v>
      </c>
      <c r="C389" s="197">
        <v>459</v>
      </c>
      <c r="D389" s="198">
        <v>222</v>
      </c>
      <c r="E389" s="199">
        <v>264</v>
      </c>
      <c r="F389" s="196">
        <v>318</v>
      </c>
      <c r="G389" s="200">
        <v>246</v>
      </c>
      <c r="H389" s="198">
        <v>512</v>
      </c>
      <c r="I389" s="199">
        <v>545</v>
      </c>
      <c r="J389" s="196">
        <v>141</v>
      </c>
      <c r="K389" s="200">
        <v>104</v>
      </c>
      <c r="L389" s="198">
        <v>227</v>
      </c>
      <c r="M389" s="196">
        <v>324</v>
      </c>
      <c r="N389" s="201">
        <v>456</v>
      </c>
      <c r="O389" s="204">
        <v>547</v>
      </c>
      <c r="P389" s="196">
        <v>244</v>
      </c>
      <c r="Q389" s="200">
        <v>219</v>
      </c>
      <c r="R389" s="198">
        <v>368</v>
      </c>
      <c r="S389" s="199">
        <v>279</v>
      </c>
      <c r="T389" s="196">
        <v>81</v>
      </c>
      <c r="U389" s="200">
        <v>72</v>
      </c>
      <c r="V389" s="198">
        <v>300</v>
      </c>
      <c r="W389" s="205">
        <v>349</v>
      </c>
      <c r="X389" s="196">
        <v>206</v>
      </c>
      <c r="Y389" s="200">
        <v>161</v>
      </c>
      <c r="Z389" s="198">
        <v>519</v>
      </c>
      <c r="AA389" s="196">
        <v>569</v>
      </c>
      <c r="AB389" s="172">
        <f t="shared" si="6385"/>
        <v>4126</v>
      </c>
      <c r="AC389" s="173">
        <f t="shared" si="6386"/>
        <v>4138</v>
      </c>
      <c r="AE389" s="275" t="str">
        <f>$AE$17</f>
        <v>17:00 - 17:59</v>
      </c>
      <c r="AF389" s="126">
        <f t="shared" ref="AF389:AU390" si="6577">SUMIF($A$9:$A$32,$AE389,B$381:B$404)</f>
        <v>496</v>
      </c>
      <c r="AG389" s="186">
        <f t="shared" si="6577"/>
        <v>725</v>
      </c>
      <c r="AH389" s="127">
        <f t="shared" si="6577"/>
        <v>295</v>
      </c>
      <c r="AI389" s="180">
        <f t="shared" si="6577"/>
        <v>288</v>
      </c>
      <c r="AJ389" s="126">
        <f t="shared" si="6577"/>
        <v>570</v>
      </c>
      <c r="AK389" s="128">
        <f t="shared" si="6577"/>
        <v>567</v>
      </c>
      <c r="AL389" s="127">
        <f t="shared" si="6577"/>
        <v>766</v>
      </c>
      <c r="AM389" s="180">
        <f t="shared" si="6577"/>
        <v>744</v>
      </c>
      <c r="AN389" s="126">
        <f t="shared" si="6577"/>
        <v>224</v>
      </c>
      <c r="AO389" s="128">
        <f t="shared" si="6577"/>
        <v>56</v>
      </c>
      <c r="AP389" s="127">
        <f t="shared" si="6577"/>
        <v>290</v>
      </c>
      <c r="AQ389" s="126">
        <f t="shared" si="6577"/>
        <v>158</v>
      </c>
      <c r="AR389" s="179">
        <f t="shared" si="6577"/>
        <v>513</v>
      </c>
      <c r="AS389" s="181">
        <f t="shared" si="6577"/>
        <v>517</v>
      </c>
      <c r="AT389" s="126">
        <f t="shared" si="6577"/>
        <v>349</v>
      </c>
      <c r="AU389" s="128">
        <f t="shared" si="6577"/>
        <v>331</v>
      </c>
      <c r="AV389" s="127">
        <f t="shared" ref="AP389:BE390" si="6578">SUMIF($A$9:$A$32,$AE389,R$381:R$404)</f>
        <v>318</v>
      </c>
      <c r="AW389" s="180">
        <f t="shared" si="6578"/>
        <v>419</v>
      </c>
      <c r="AX389" s="126">
        <f t="shared" si="6578"/>
        <v>139</v>
      </c>
      <c r="AY389" s="128">
        <f t="shared" si="6578"/>
        <v>27</v>
      </c>
      <c r="AZ389" s="127">
        <f t="shared" si="6578"/>
        <v>481</v>
      </c>
      <c r="BA389" s="180">
        <f t="shared" si="6578"/>
        <v>259</v>
      </c>
      <c r="BB389" s="126">
        <f t="shared" si="6578"/>
        <v>430</v>
      </c>
      <c r="BC389" s="128">
        <f t="shared" si="6578"/>
        <v>163</v>
      </c>
      <c r="BD389" s="184">
        <f t="shared" si="6578"/>
        <v>273</v>
      </c>
      <c r="BE389" s="185">
        <f t="shared" si="6578"/>
        <v>772</v>
      </c>
      <c r="BF389" s="170">
        <f>AF389+AH389+AJ389+AL389+AN389+AP389+AR389+AT389+AV389+AX389+AZ389+BB389+BD389</f>
        <v>5144</v>
      </c>
      <c r="BG389" s="171">
        <f>AG389+AI389+AK389+AM389+AO389+AQ389+AS389+AU389+AW389+AY389+BA389+BC389+BE389</f>
        <v>5026</v>
      </c>
      <c r="BI389" s="146" t="s">
        <v>24</v>
      </c>
      <c r="BJ389" s="129">
        <f>B389/B405</f>
        <v>7.5697211155378488E-2</v>
      </c>
      <c r="BK389" s="130">
        <f t="shared" ref="BK389" si="6579">C389/C405</f>
        <v>6.2043795620437957E-2</v>
      </c>
      <c r="BL389" s="131">
        <f t="shared" ref="BL389" si="6580">D389/D405</f>
        <v>6.7621078282059086E-2</v>
      </c>
      <c r="BM389" s="132">
        <f t="shared" ref="BM389" si="6581">E389/E405</f>
        <v>7.2052401746724892E-2</v>
      </c>
      <c r="BN389" s="129">
        <f t="shared" ref="BN389" si="6582">F389/F405</f>
        <v>4.8675952854737484E-2</v>
      </c>
      <c r="BO389" s="130">
        <f t="shared" ref="BO389" si="6583">G389/G405</f>
        <v>4.0667878988262525E-2</v>
      </c>
      <c r="BP389" s="131">
        <f t="shared" ref="BP389" si="6584">H389/H405</f>
        <v>5.2528983276905715E-2</v>
      </c>
      <c r="BQ389" s="132">
        <f t="shared" ref="BQ389" si="6585">I389/I405</f>
        <v>6.2037564029595905E-2</v>
      </c>
      <c r="BR389" s="129">
        <f t="shared" ref="BR389" si="6586">J389/J405</f>
        <v>6.7367415193502145E-2</v>
      </c>
      <c r="BS389" s="130">
        <f t="shared" ref="BS389" si="6587">K389/K405</f>
        <v>6.4118372379778049E-2</v>
      </c>
      <c r="BT389" s="131">
        <f t="shared" ref="BT389" si="6588">L389/L405</f>
        <v>5.4176610978520286E-2</v>
      </c>
      <c r="BU389" s="129">
        <f t="shared" ref="BU389" si="6589">M389/M405</f>
        <v>8.165322580645161E-2</v>
      </c>
      <c r="BV389" s="133">
        <f t="shared" ref="BV389" si="6590">N389/N405</f>
        <v>5.4486796510933203E-2</v>
      </c>
      <c r="BW389" s="134">
        <f t="shared" ref="BW389" si="6591">O389/O405</f>
        <v>6.2953159166762571E-2</v>
      </c>
      <c r="BX389" s="129">
        <f t="shared" ref="BX389" si="6592">P389/P405</f>
        <v>5.0444490386603265E-2</v>
      </c>
      <c r="BY389" s="130">
        <f t="shared" ref="BY389" si="6593">Q389/Q405</f>
        <v>4.8387096774193547E-2</v>
      </c>
      <c r="BZ389" s="131">
        <f t="shared" ref="BZ389" si="6594">R389/R405</f>
        <v>6.644998194293969E-2</v>
      </c>
      <c r="CA389" s="132">
        <f t="shared" ref="CA389" si="6595">S389/S405</f>
        <v>5.1362297496318113E-2</v>
      </c>
      <c r="CB389" s="129">
        <f t="shared" ref="CB389" si="6596">T389/T405</f>
        <v>5.3500660501981503E-2</v>
      </c>
      <c r="CC389" s="130">
        <f t="shared" ref="CC389" si="6597">U389/U405</f>
        <v>5.6250000000000001E-2</v>
      </c>
      <c r="CD389" s="131">
        <f t="shared" ref="CD389" si="6598">V389/V405</f>
        <v>5.8823529411764705E-2</v>
      </c>
      <c r="CE389" s="132">
        <f t="shared" ref="CE389" si="6599">W389/W405</f>
        <v>6.7154127381181455E-2</v>
      </c>
      <c r="CF389" s="129">
        <f t="shared" ref="CF389" si="6600">X389/X405</f>
        <v>4.9024274155164208E-2</v>
      </c>
      <c r="CG389" s="130">
        <f t="shared" ref="CG389" si="6601">Y389/Y405</f>
        <v>5.2960526315789472E-2</v>
      </c>
      <c r="CH389" s="131">
        <f t="shared" ref="CH389" si="6602">Z389/Z405</f>
        <v>7.3377633253216459E-2</v>
      </c>
      <c r="CI389" s="129">
        <f t="shared" ref="CI389" si="6603">AA389/AA405</f>
        <v>5.9301719645648773E-2</v>
      </c>
      <c r="CJ389" s="135">
        <f t="shared" ref="CJ389" si="6604">AB389/AB405</f>
        <v>5.9360927676349144E-2</v>
      </c>
      <c r="CK389" s="136">
        <f t="shared" ref="CK389" si="6605">AC389/AC405</f>
        <v>5.9758827352155389E-2</v>
      </c>
    </row>
    <row r="390" spans="1:89" x14ac:dyDescent="0.15">
      <c r="A390" s="137" t="s">
        <v>25</v>
      </c>
      <c r="B390" s="206">
        <v>359</v>
      </c>
      <c r="C390" s="190">
        <v>336</v>
      </c>
      <c r="D390" s="191">
        <v>197</v>
      </c>
      <c r="E390" s="192">
        <v>201</v>
      </c>
      <c r="F390" s="189">
        <v>422</v>
      </c>
      <c r="G390" s="193">
        <v>209</v>
      </c>
      <c r="H390" s="191">
        <v>570</v>
      </c>
      <c r="I390" s="192">
        <v>497</v>
      </c>
      <c r="J390" s="189">
        <v>107</v>
      </c>
      <c r="K390" s="190">
        <v>103</v>
      </c>
      <c r="L390" s="191">
        <v>211</v>
      </c>
      <c r="M390" s="189">
        <v>258</v>
      </c>
      <c r="N390" s="194">
        <v>453</v>
      </c>
      <c r="O390" s="207">
        <v>468</v>
      </c>
      <c r="P390" s="189">
        <v>246</v>
      </c>
      <c r="Q390" s="190">
        <v>199</v>
      </c>
      <c r="R390" s="191">
        <v>313</v>
      </c>
      <c r="S390" s="192">
        <v>367</v>
      </c>
      <c r="T390" s="198">
        <v>84</v>
      </c>
      <c r="U390" s="189">
        <v>74</v>
      </c>
      <c r="V390" s="191">
        <v>278</v>
      </c>
      <c r="W390" s="208">
        <v>315</v>
      </c>
      <c r="X390" s="189">
        <v>246</v>
      </c>
      <c r="Y390" s="193">
        <v>125</v>
      </c>
      <c r="Z390" s="191">
        <v>471</v>
      </c>
      <c r="AA390" s="189">
        <v>601</v>
      </c>
      <c r="AB390" s="172">
        <f t="shared" si="6385"/>
        <v>3957</v>
      </c>
      <c r="AC390" s="173">
        <f t="shared" si="6386"/>
        <v>3753</v>
      </c>
      <c r="AE390" s="277" t="str">
        <f>$AE$18</f>
        <v>18:00 - 18:59</v>
      </c>
      <c r="AF390" s="126">
        <f t="shared" si="6577"/>
        <v>479</v>
      </c>
      <c r="AG390" s="190">
        <f t="shared" si="6577"/>
        <v>501</v>
      </c>
      <c r="AH390" s="191">
        <f t="shared" si="6577"/>
        <v>181</v>
      </c>
      <c r="AI390" s="192">
        <f t="shared" si="6577"/>
        <v>176</v>
      </c>
      <c r="AJ390" s="278">
        <f t="shared" si="6577"/>
        <v>342</v>
      </c>
      <c r="AK390" s="193">
        <f t="shared" si="6577"/>
        <v>547</v>
      </c>
      <c r="AL390" s="191">
        <f t="shared" si="6577"/>
        <v>762</v>
      </c>
      <c r="AM390" s="192">
        <f t="shared" si="6577"/>
        <v>569</v>
      </c>
      <c r="AN390" s="278">
        <f t="shared" si="6577"/>
        <v>180</v>
      </c>
      <c r="AO390" s="193">
        <f t="shared" si="6577"/>
        <v>37</v>
      </c>
      <c r="AP390" s="191">
        <f t="shared" si="6578"/>
        <v>244</v>
      </c>
      <c r="AQ390" s="278">
        <f t="shared" si="6578"/>
        <v>140</v>
      </c>
      <c r="AR390" s="194">
        <f t="shared" si="6578"/>
        <v>525</v>
      </c>
      <c r="AS390" s="195">
        <f t="shared" si="6578"/>
        <v>479</v>
      </c>
      <c r="AT390" s="278">
        <f t="shared" si="6578"/>
        <v>353</v>
      </c>
      <c r="AU390" s="193">
        <f t="shared" si="6578"/>
        <v>356</v>
      </c>
      <c r="AV390" s="191">
        <f t="shared" si="6578"/>
        <v>261</v>
      </c>
      <c r="AW390" s="192">
        <f t="shared" si="6578"/>
        <v>432</v>
      </c>
      <c r="AX390" s="278">
        <f t="shared" si="6578"/>
        <v>138</v>
      </c>
      <c r="AY390" s="193">
        <f t="shared" si="6578"/>
        <v>27</v>
      </c>
      <c r="AZ390" s="191">
        <f t="shared" si="6578"/>
        <v>425</v>
      </c>
      <c r="BA390" s="192">
        <f t="shared" si="6578"/>
        <v>250</v>
      </c>
      <c r="BB390" s="278">
        <f t="shared" si="6578"/>
        <v>308</v>
      </c>
      <c r="BC390" s="193">
        <f t="shared" si="6578"/>
        <v>198</v>
      </c>
      <c r="BD390" s="191">
        <f t="shared" si="6578"/>
        <v>483</v>
      </c>
      <c r="BE390" s="278">
        <f t="shared" si="6578"/>
        <v>848</v>
      </c>
      <c r="BF390" s="172">
        <f>SUM(AF390,AH390,AJ390,AL390,AN390,AP390,AR390,AT390,AV390,AX390,AZ390,BB390,BD390)</f>
        <v>4681</v>
      </c>
      <c r="BG390" s="173">
        <f>SUM(AG390,AI390,AK390,AM390,AO390,AQ390,AS390,AU390,AW390,AY390,BA390,BC390,BE390)</f>
        <v>4560</v>
      </c>
      <c r="BI390" s="137" t="s">
        <v>25</v>
      </c>
      <c r="BJ390" s="129">
        <f>B390/B405</f>
        <v>5.108138873079112E-2</v>
      </c>
      <c r="BK390" s="130">
        <f t="shared" ref="BK390" si="6606">C390/C405</f>
        <v>4.5417680454176802E-2</v>
      </c>
      <c r="BL390" s="131">
        <f t="shared" ref="BL390" si="6607">D390/D405</f>
        <v>6.0006091989034421E-2</v>
      </c>
      <c r="BM390" s="132">
        <f t="shared" ref="BM390" si="6608">E390/E405</f>
        <v>5.485807860262009E-2</v>
      </c>
      <c r="BN390" s="129">
        <f t="shared" ref="BN390" si="6609">F390/F405</f>
        <v>6.4595132404714525E-2</v>
      </c>
      <c r="BO390" s="130">
        <f t="shared" ref="BO390" si="6610">G390/G405</f>
        <v>3.4551165481897836E-2</v>
      </c>
      <c r="BP390" s="131">
        <f t="shared" ref="BP390" si="6611">H390/H405</f>
        <v>5.8479532163742687E-2</v>
      </c>
      <c r="BQ390" s="132">
        <f t="shared" ref="BQ390" si="6612">I390/I405</f>
        <v>5.6573705179282868E-2</v>
      </c>
      <c r="BR390" s="129">
        <f t="shared" ref="BR390" si="6613">J390/J405</f>
        <v>5.1122790253225033E-2</v>
      </c>
      <c r="BS390" s="130">
        <f t="shared" ref="BS390" si="6614">K390/K405</f>
        <v>6.3501849568434035E-2</v>
      </c>
      <c r="BT390" s="131">
        <f t="shared" ref="BT390" si="6615">L390/L405</f>
        <v>5.0357995226730311E-2</v>
      </c>
      <c r="BU390" s="129">
        <f t="shared" ref="BU390" si="6616">M390/M405</f>
        <v>6.5020161290322578E-2</v>
      </c>
      <c r="BV390" s="133">
        <f t="shared" ref="BV390" si="6617">N390/N405</f>
        <v>5.4128330744413908E-2</v>
      </c>
      <c r="BW390" s="134">
        <f t="shared" ref="BW390" si="6618">O390/O405</f>
        <v>5.3861203820923007E-2</v>
      </c>
      <c r="BX390" s="129">
        <f t="shared" ref="BX390" si="6619">P390/P405</f>
        <v>5.0857969816001651E-2</v>
      </c>
      <c r="BY390" s="130">
        <f t="shared" ref="BY390" si="6620">Q390/Q405</f>
        <v>4.3968183826778612E-2</v>
      </c>
      <c r="BZ390" s="131">
        <f t="shared" ref="BZ390" si="6621">R390/R405</f>
        <v>5.6518598772119899E-2</v>
      </c>
      <c r="CA390" s="132">
        <f t="shared" ref="CA390" si="6622">S390/S405</f>
        <v>6.7562592047128125E-2</v>
      </c>
      <c r="CB390" s="129">
        <f t="shared" ref="CB390" si="6623">T390/T405</f>
        <v>5.5482166446499337E-2</v>
      </c>
      <c r="CC390" s="130">
        <f t="shared" ref="CC390" si="6624">U390/U405</f>
        <v>5.7812500000000003E-2</v>
      </c>
      <c r="CD390" s="131">
        <f t="shared" ref="CD390" si="6625">V390/V405</f>
        <v>5.4509803921568629E-2</v>
      </c>
      <c r="CE390" s="132">
        <f t="shared" ref="CE390" si="6626">W390/W405</f>
        <v>6.061189147585145E-2</v>
      </c>
      <c r="CF390" s="129">
        <f t="shared" ref="CF390" si="6627">X390/X405</f>
        <v>5.854355069014755E-2</v>
      </c>
      <c r="CG390" s="130">
        <f t="shared" ref="CG390" si="6628">Y390/Y405</f>
        <v>4.1118421052631582E-2</v>
      </c>
      <c r="CH390" s="131">
        <f t="shared" ref="CH390" si="6629">Z390/Z405</f>
        <v>6.6591262547716676E-2</v>
      </c>
      <c r="CI390" s="129">
        <f t="shared" ref="CI390" si="6630">AA390/AA405</f>
        <v>6.2636789994788958E-2</v>
      </c>
      <c r="CJ390" s="135">
        <f t="shared" ref="CJ390" si="6631">AB390/AB405</f>
        <v>5.6929517890284428E-2</v>
      </c>
      <c r="CK390" s="136">
        <f t="shared" ref="CK390" si="6632">AC390/AC405</f>
        <v>5.4198859123402408E-2</v>
      </c>
    </row>
    <row r="391" spans="1:89" ht="14" thickBot="1" x14ac:dyDescent="0.2">
      <c r="A391" s="146" t="s">
        <v>26</v>
      </c>
      <c r="B391" s="203">
        <v>318</v>
      </c>
      <c r="C391" s="197">
        <v>434</v>
      </c>
      <c r="D391" s="198">
        <v>197</v>
      </c>
      <c r="E391" s="199">
        <v>239</v>
      </c>
      <c r="F391" s="196">
        <v>367</v>
      </c>
      <c r="G391" s="200">
        <v>263</v>
      </c>
      <c r="H391" s="198">
        <v>466</v>
      </c>
      <c r="I391" s="199">
        <v>494</v>
      </c>
      <c r="J391" s="196">
        <v>127</v>
      </c>
      <c r="K391" s="197">
        <v>73</v>
      </c>
      <c r="L391" s="198">
        <v>262</v>
      </c>
      <c r="M391" s="196">
        <v>225</v>
      </c>
      <c r="N391" s="201">
        <v>448</v>
      </c>
      <c r="O391" s="204">
        <v>437</v>
      </c>
      <c r="P391" s="196">
        <v>256</v>
      </c>
      <c r="Q391" s="197">
        <v>193</v>
      </c>
      <c r="R391" s="198">
        <v>330</v>
      </c>
      <c r="S391" s="199">
        <v>298</v>
      </c>
      <c r="T391" s="196">
        <v>64</v>
      </c>
      <c r="U391" s="200">
        <v>67</v>
      </c>
      <c r="V391" s="198">
        <v>266</v>
      </c>
      <c r="W391" s="205">
        <v>344</v>
      </c>
      <c r="X391" s="196">
        <v>181</v>
      </c>
      <c r="Y391" s="200">
        <v>134</v>
      </c>
      <c r="Z391" s="198">
        <v>430</v>
      </c>
      <c r="AA391" s="196">
        <v>651</v>
      </c>
      <c r="AB391" s="172">
        <f t="shared" si="6385"/>
        <v>3712</v>
      </c>
      <c r="AC391" s="173">
        <f t="shared" si="6386"/>
        <v>3852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4.5247581104154812E-2</v>
      </c>
      <c r="BK391" s="130">
        <f t="shared" ref="BK391" si="6633">C391/C405</f>
        <v>5.8664503919978371E-2</v>
      </c>
      <c r="BL391" s="131">
        <f t="shared" ref="BL391" si="6634">D391/D405</f>
        <v>6.0006091989034421E-2</v>
      </c>
      <c r="BM391" s="132">
        <f t="shared" ref="BM391" si="6635">E391/E405</f>
        <v>6.5229257641921404E-2</v>
      </c>
      <c r="BN391" s="129">
        <f t="shared" ref="BN391" si="6636">F391/F405</f>
        <v>5.6176335527322825E-2</v>
      </c>
      <c r="BO391" s="130">
        <f t="shared" ref="BO391" si="6637">G391/G405</f>
        <v>4.3478260869565216E-2</v>
      </c>
      <c r="BP391" s="131">
        <f t="shared" ref="BP391" si="6638">H391/H405</f>
        <v>4.7809582435621216E-2</v>
      </c>
      <c r="BQ391" s="132">
        <f t="shared" ref="BQ391" si="6639">I391/I405</f>
        <v>5.6232214001138307E-2</v>
      </c>
      <c r="BR391" s="129">
        <f t="shared" ref="BR391" si="6640">J391/J405</f>
        <v>6.0678451982799808E-2</v>
      </c>
      <c r="BS391" s="130">
        <f t="shared" ref="BS391" si="6641">K391/K405</f>
        <v>4.5006165228113439E-2</v>
      </c>
      <c r="BT391" s="131">
        <f t="shared" ref="BT391" si="6642">L391/L405</f>
        <v>6.2529832935560858E-2</v>
      </c>
      <c r="BU391" s="129">
        <f t="shared" ref="BU391" si="6643">M391/M405</f>
        <v>5.6703629032258063E-2</v>
      </c>
      <c r="BV391" s="133">
        <f t="shared" ref="BV391" si="6644">N391/N405</f>
        <v>5.3530887800215081E-2</v>
      </c>
      <c r="BW391" s="134">
        <f t="shared" ref="BW391" si="6645">O391/O405</f>
        <v>5.029347450799862E-2</v>
      </c>
      <c r="BX391" s="129">
        <f t="shared" ref="BX391" si="6646">P391/P405</f>
        <v>5.2925366962993589E-2</v>
      </c>
      <c r="BY391" s="130">
        <f t="shared" ref="BY391" si="6647">Q391/Q405</f>
        <v>4.2642509942554134E-2</v>
      </c>
      <c r="BZ391" s="131">
        <f t="shared" ref="BZ391" si="6648">R391/R405</f>
        <v>5.9588299024918745E-2</v>
      </c>
      <c r="CA391" s="132">
        <f t="shared" ref="CA391" si="6649">S391/S405</f>
        <v>5.4860088365243004E-2</v>
      </c>
      <c r="CB391" s="129">
        <f t="shared" ref="CB391" si="6650">T391/T405</f>
        <v>4.2272126816380449E-2</v>
      </c>
      <c r="CC391" s="130">
        <f t="shared" ref="CC391" si="6651">U391/U405</f>
        <v>5.2343750000000001E-2</v>
      </c>
      <c r="CD391" s="131">
        <f t="shared" ref="CD391" si="6652">V391/V405</f>
        <v>5.2156862745098037E-2</v>
      </c>
      <c r="CE391" s="132">
        <f t="shared" ref="CE391" si="6653">W391/W405</f>
        <v>6.6192033865691752E-2</v>
      </c>
      <c r="CF391" s="129">
        <f t="shared" ref="CF391" si="6654">X391/X405</f>
        <v>4.3074726320799617E-2</v>
      </c>
      <c r="CG391" s="130">
        <f t="shared" ref="CG391" si="6655">Y391/Y405</f>
        <v>4.4078947368421051E-2</v>
      </c>
      <c r="CH391" s="131">
        <f t="shared" ref="CH391" si="6656">Z391/Z405</f>
        <v>6.0794570903435603E-2</v>
      </c>
      <c r="CI391" s="129">
        <f t="shared" ref="CI391" si="6657">AA391/AA405</f>
        <v>6.7847837415320481E-2</v>
      </c>
      <c r="CJ391" s="135">
        <f t="shared" ref="CJ391" si="6658">AB391/AB405</f>
        <v>5.3404693052498307E-2</v>
      </c>
      <c r="CK391" s="136">
        <f t="shared" ref="CK391" si="6659">AC391/AC405</f>
        <v>5.5628565239367461E-2</v>
      </c>
    </row>
    <row r="392" spans="1:89" ht="15" thickTop="1" thickBot="1" x14ac:dyDescent="0.2">
      <c r="A392" s="137" t="s">
        <v>27</v>
      </c>
      <c r="B392" s="206">
        <v>303</v>
      </c>
      <c r="C392" s="190">
        <v>367</v>
      </c>
      <c r="D392" s="191">
        <v>159</v>
      </c>
      <c r="E392" s="192">
        <v>278</v>
      </c>
      <c r="F392" s="189">
        <v>338</v>
      </c>
      <c r="G392" s="193">
        <v>288</v>
      </c>
      <c r="H392" s="191">
        <v>523</v>
      </c>
      <c r="I392" s="192">
        <v>493</v>
      </c>
      <c r="J392" s="189">
        <v>140</v>
      </c>
      <c r="K392" s="190">
        <v>69</v>
      </c>
      <c r="L392" s="191">
        <v>270</v>
      </c>
      <c r="M392" s="189">
        <v>211</v>
      </c>
      <c r="N392" s="194">
        <v>491</v>
      </c>
      <c r="O392" s="207">
        <v>423</v>
      </c>
      <c r="P392" s="189">
        <v>275</v>
      </c>
      <c r="Q392" s="190">
        <v>206</v>
      </c>
      <c r="R392" s="191">
        <v>304</v>
      </c>
      <c r="S392" s="192">
        <v>340</v>
      </c>
      <c r="T392" s="189">
        <v>80</v>
      </c>
      <c r="U392" s="193">
        <v>43</v>
      </c>
      <c r="V392" s="191">
        <v>309</v>
      </c>
      <c r="W392" s="208">
        <v>276</v>
      </c>
      <c r="X392" s="189">
        <v>213</v>
      </c>
      <c r="Y392" s="193">
        <v>122</v>
      </c>
      <c r="Z392" s="191">
        <v>500</v>
      </c>
      <c r="AA392" s="189">
        <v>680</v>
      </c>
      <c r="AB392" s="172">
        <f t="shared" si="6385"/>
        <v>3905</v>
      </c>
      <c r="AC392" s="173">
        <f t="shared" si="6386"/>
        <v>3796</v>
      </c>
      <c r="AE392" s="269" t="s">
        <v>13</v>
      </c>
      <c r="AF392" s="20">
        <f t="shared" ref="AF392:BG392" si="6660">SUM(AF389:AF391)</f>
        <v>975</v>
      </c>
      <c r="AG392" s="21">
        <f t="shared" si="6660"/>
        <v>1226</v>
      </c>
      <c r="AH392" s="20">
        <f t="shared" si="6660"/>
        <v>476</v>
      </c>
      <c r="AI392" s="21">
        <f t="shared" si="6660"/>
        <v>464</v>
      </c>
      <c r="AJ392" s="20">
        <f t="shared" si="6660"/>
        <v>912</v>
      </c>
      <c r="AK392" s="21">
        <f t="shared" si="6660"/>
        <v>1114</v>
      </c>
      <c r="AL392" s="20">
        <f t="shared" si="6660"/>
        <v>1528</v>
      </c>
      <c r="AM392" s="21">
        <f t="shared" si="6660"/>
        <v>1313</v>
      </c>
      <c r="AN392" s="20">
        <f t="shared" si="6660"/>
        <v>404</v>
      </c>
      <c r="AO392" s="21">
        <f t="shared" si="6660"/>
        <v>93</v>
      </c>
      <c r="AP392" s="20">
        <f t="shared" si="6660"/>
        <v>534</v>
      </c>
      <c r="AQ392" s="21">
        <f t="shared" si="6660"/>
        <v>298</v>
      </c>
      <c r="AR392" s="20">
        <f t="shared" si="6660"/>
        <v>1038</v>
      </c>
      <c r="AS392" s="21">
        <f t="shared" si="6660"/>
        <v>996</v>
      </c>
      <c r="AT392" s="20">
        <f t="shared" si="6660"/>
        <v>702</v>
      </c>
      <c r="AU392" s="21">
        <f t="shared" si="6660"/>
        <v>687</v>
      </c>
      <c r="AV392" s="20">
        <f t="shared" si="6660"/>
        <v>579</v>
      </c>
      <c r="AW392" s="21">
        <f t="shared" si="6660"/>
        <v>851</v>
      </c>
      <c r="AX392" s="20">
        <f t="shared" si="6660"/>
        <v>277</v>
      </c>
      <c r="AY392" s="21">
        <f t="shared" si="6660"/>
        <v>54</v>
      </c>
      <c r="AZ392" s="20">
        <f t="shared" si="6660"/>
        <v>906</v>
      </c>
      <c r="BA392" s="21">
        <f t="shared" si="6660"/>
        <v>509</v>
      </c>
      <c r="BB392" s="20">
        <f t="shared" si="6660"/>
        <v>738</v>
      </c>
      <c r="BC392" s="21">
        <f t="shared" si="6660"/>
        <v>361</v>
      </c>
      <c r="BD392" s="20">
        <f t="shared" si="6660"/>
        <v>756</v>
      </c>
      <c r="BE392" s="21">
        <f t="shared" si="6660"/>
        <v>1620</v>
      </c>
      <c r="BF392" s="174">
        <f t="shared" si="6660"/>
        <v>9825</v>
      </c>
      <c r="BG392" s="175">
        <f t="shared" si="6660"/>
        <v>9586</v>
      </c>
      <c r="BI392" s="137" t="s">
        <v>27</v>
      </c>
      <c r="BJ392" s="129">
        <f>B392/B405</f>
        <v>4.311326124075128E-2</v>
      </c>
      <c r="BK392" s="130">
        <f t="shared" ref="BK392" si="6661">C392/C405</f>
        <v>4.9608002162746689E-2</v>
      </c>
      <c r="BL392" s="131">
        <f t="shared" ref="BL392" si="6662">D392/D405</f>
        <v>4.843131282363692E-2</v>
      </c>
      <c r="BM392" s="132">
        <f t="shared" ref="BM392" si="6663">E392/E405</f>
        <v>7.5873362445414844E-2</v>
      </c>
      <c r="BN392" s="129">
        <f t="shared" ref="BN392" si="6664">F392/F405</f>
        <v>5.1737333537425378E-2</v>
      </c>
      <c r="BO392" s="130">
        <f t="shared" ref="BO392" si="6665">G392/G405</f>
        <v>4.7611175400892707E-2</v>
      </c>
      <c r="BP392" s="131">
        <f t="shared" ref="BP392" si="6666">H392/H405</f>
        <v>5.3657535651995485E-2</v>
      </c>
      <c r="BQ392" s="132">
        <f t="shared" ref="BQ392" si="6667">I392/I405</f>
        <v>5.6118383608423451E-2</v>
      </c>
      <c r="BR392" s="129">
        <f t="shared" ref="BR392" si="6668">J392/J405</f>
        <v>6.6889632107023408E-2</v>
      </c>
      <c r="BS392" s="130">
        <f t="shared" ref="BS392" si="6669">K392/K405</f>
        <v>4.2540073982737361E-2</v>
      </c>
      <c r="BT392" s="131">
        <f t="shared" ref="BT392" si="6670">L392/L405</f>
        <v>6.4439140811455853E-2</v>
      </c>
      <c r="BU392" s="129">
        <f t="shared" ref="BU392" si="6671">M392/M405</f>
        <v>5.3175403225806453E-2</v>
      </c>
      <c r="BV392" s="133">
        <f t="shared" ref="BV392" si="6672">N392/N405</f>
        <v>5.8668897120325011E-2</v>
      </c>
      <c r="BW392" s="134">
        <f t="shared" ref="BW392" si="6673">O392/O405</f>
        <v>4.8682241915065025E-2</v>
      </c>
      <c r="BX392" s="129">
        <f t="shared" ref="BX392" si="6674">P392/P405</f>
        <v>5.6853421542278272E-2</v>
      </c>
      <c r="BY392" s="130">
        <f t="shared" ref="BY392" si="6675">Q392/Q405</f>
        <v>4.5514803358373837E-2</v>
      </c>
      <c r="BZ392" s="131">
        <f t="shared" ref="BZ392" si="6676">R392/R405</f>
        <v>5.4893463344167573E-2</v>
      </c>
      <c r="CA392" s="132">
        <f t="shared" ref="CA392" si="6677">S392/S405</f>
        <v>6.2592047128129602E-2</v>
      </c>
      <c r="CB392" s="129">
        <f t="shared" ref="CB392" si="6678">T392/T405</f>
        <v>5.2840158520475564E-2</v>
      </c>
      <c r="CC392" s="130">
        <f t="shared" ref="CC392" si="6679">U392/U405</f>
        <v>3.3593749999999999E-2</v>
      </c>
      <c r="CD392" s="131">
        <f t="shared" ref="CD392" si="6680">V392/V405</f>
        <v>6.0588235294117644E-2</v>
      </c>
      <c r="CE392" s="132">
        <f t="shared" ref="CE392" si="6681">W392/W405</f>
        <v>5.3107562055031747E-2</v>
      </c>
      <c r="CF392" s="129">
        <f t="shared" ref="CF392" si="6682">X392/X405</f>
        <v>5.0690147548786292E-2</v>
      </c>
      <c r="CG392" s="130">
        <f t="shared" ref="CG392" si="6683">Y392/Y405</f>
        <v>4.0131578947368421E-2</v>
      </c>
      <c r="CH392" s="131">
        <f t="shared" ref="CH392" si="6684">Z392/Z405</f>
        <v>7.0691361515622789E-2</v>
      </c>
      <c r="CI392" s="129">
        <f t="shared" ref="CI392" si="6685">AA392/AA405</f>
        <v>7.0870244919228761E-2</v>
      </c>
      <c r="CJ392" s="135">
        <f t="shared" ref="CJ392" si="6686">AB392/AB405</f>
        <v>5.6181391802264523E-2</v>
      </c>
      <c r="CK392" s="136">
        <f t="shared" ref="CK392" si="6687">AC392/AC405</f>
        <v>5.4819842587912483E-2</v>
      </c>
    </row>
    <row r="393" spans="1:89" ht="14" thickTop="1" x14ac:dyDescent="0.15">
      <c r="A393" s="146" t="s">
        <v>28</v>
      </c>
      <c r="B393" s="203">
        <v>337</v>
      </c>
      <c r="C393" s="197">
        <v>418</v>
      </c>
      <c r="D393" s="198">
        <v>191</v>
      </c>
      <c r="E393" s="199">
        <v>214</v>
      </c>
      <c r="F393" s="196">
        <v>352</v>
      </c>
      <c r="G393" s="200">
        <v>339</v>
      </c>
      <c r="H393" s="198">
        <v>622</v>
      </c>
      <c r="I393" s="199">
        <v>567</v>
      </c>
      <c r="J393" s="196">
        <v>141</v>
      </c>
      <c r="K393" s="197">
        <v>63</v>
      </c>
      <c r="L393" s="198">
        <v>349</v>
      </c>
      <c r="M393" s="196">
        <v>154</v>
      </c>
      <c r="N393" s="201">
        <v>447</v>
      </c>
      <c r="O393" s="204">
        <v>384</v>
      </c>
      <c r="P393" s="196">
        <v>265</v>
      </c>
      <c r="Q393" s="197">
        <v>185</v>
      </c>
      <c r="R393" s="198">
        <v>299</v>
      </c>
      <c r="S393" s="199">
        <v>334</v>
      </c>
      <c r="T393" s="196">
        <v>131</v>
      </c>
      <c r="U393" s="200">
        <v>35</v>
      </c>
      <c r="V393" s="198">
        <v>279</v>
      </c>
      <c r="W393" s="205">
        <v>290</v>
      </c>
      <c r="X393" s="196">
        <v>247</v>
      </c>
      <c r="Y393" s="200">
        <v>152</v>
      </c>
      <c r="Z393" s="198">
        <v>404</v>
      </c>
      <c r="AA393" s="196">
        <v>500</v>
      </c>
      <c r="AB393" s="172">
        <f t="shared" si="6385"/>
        <v>4064</v>
      </c>
      <c r="AC393" s="173">
        <f t="shared" si="6386"/>
        <v>3635</v>
      </c>
      <c r="BI393" s="146" t="s">
        <v>28</v>
      </c>
      <c r="BJ393" s="129">
        <f>B393/B405</f>
        <v>4.7951052931132609E-2</v>
      </c>
      <c r="BK393" s="130">
        <f t="shared" ref="BK393" si="6688">C393/C405</f>
        <v>5.6501757231684241E-2</v>
      </c>
      <c r="BL393" s="131">
        <f t="shared" ref="BL393" si="6689">D393/D405</f>
        <v>5.8178495278708497E-2</v>
      </c>
      <c r="BM393" s="132">
        <f t="shared" ref="BM393" si="6690">E393/E405</f>
        <v>5.8406113537117901E-2</v>
      </c>
      <c r="BN393" s="129">
        <f t="shared" ref="BN393" si="6691">F393/F405</f>
        <v>5.3880300015306901E-2</v>
      </c>
      <c r="BO393" s="130">
        <f t="shared" ref="BO393" si="6692">G393/G405</f>
        <v>5.6042321044800794E-2</v>
      </c>
      <c r="BP393" s="131">
        <f t="shared" ref="BP393" si="6693">H393/H405</f>
        <v>6.3814507027803433E-2</v>
      </c>
      <c r="BQ393" s="132">
        <f t="shared" ref="BQ393" si="6694">I393/I405</f>
        <v>6.4541832669322716E-2</v>
      </c>
      <c r="BR393" s="129">
        <f t="shared" ref="BR393" si="6695">J393/J405</f>
        <v>6.7367415193502145E-2</v>
      </c>
      <c r="BS393" s="130">
        <f t="shared" ref="BS393" si="6696">K393/K405</f>
        <v>3.8840937114673242E-2</v>
      </c>
      <c r="BT393" s="131">
        <f t="shared" ref="BT393" si="6697">L393/L405</f>
        <v>8.329355608591886E-2</v>
      </c>
      <c r="BU393" s="129">
        <f t="shared" ref="BU393" si="6698">M393/M405</f>
        <v>3.8810483870967742E-2</v>
      </c>
      <c r="BV393" s="133">
        <f t="shared" ref="BV393" si="6699">N393/N405</f>
        <v>5.3411399211375311E-2</v>
      </c>
      <c r="BW393" s="134">
        <f t="shared" ref="BW393" si="6700">O393/O405</f>
        <v>4.4193808263321442E-2</v>
      </c>
      <c r="BX393" s="129">
        <f t="shared" ref="BX393" si="6701">P393/P405</f>
        <v>5.4786024395286334E-2</v>
      </c>
      <c r="BY393" s="130">
        <f t="shared" ref="BY393" si="6702">Q393/Q405</f>
        <v>4.0874944763588154E-2</v>
      </c>
      <c r="BZ393" s="131">
        <f t="shared" ref="BZ393" si="6703">R393/R405</f>
        <v>5.39906103286385E-2</v>
      </c>
      <c r="CA393" s="132">
        <f t="shared" ref="CA393" si="6704">S393/S405</f>
        <v>6.1487481590574371E-2</v>
      </c>
      <c r="CB393" s="129">
        <f t="shared" ref="CB393" si="6705">T393/T405</f>
        <v>8.6525759577278732E-2</v>
      </c>
      <c r="CC393" s="130">
        <f t="shared" ref="CC393" si="6706">U393/U405</f>
        <v>2.734375E-2</v>
      </c>
      <c r="CD393" s="131">
        <f t="shared" ref="CD393" si="6707">V393/V405</f>
        <v>5.4705882352941174E-2</v>
      </c>
      <c r="CE393" s="132">
        <f t="shared" ref="CE393" si="6708">W393/W405</f>
        <v>5.5801423898402924E-2</v>
      </c>
      <c r="CF393" s="129">
        <f t="shared" ref="CF393" si="6709">X393/X405</f>
        <v>5.8781532603522132E-2</v>
      </c>
      <c r="CG393" s="130">
        <f t="shared" ref="CG393" si="6710">Y393/Y405</f>
        <v>0.05</v>
      </c>
      <c r="CH393" s="131">
        <f t="shared" ref="CH393" si="6711">Z393/Z405</f>
        <v>5.7118620104623215E-2</v>
      </c>
      <c r="CI393" s="129">
        <f t="shared" ref="CI393" si="6712">AA393/AA405</f>
        <v>5.2110474205315269E-2</v>
      </c>
      <c r="CJ393" s="135">
        <f t="shared" ref="CJ393" si="6713">AB393/AB405</f>
        <v>5.8468931186786942E-2</v>
      </c>
      <c r="CK393" s="136">
        <f t="shared" ref="CK393" si="6714">AC393/AC405</f>
        <v>5.2494764964979422E-2</v>
      </c>
    </row>
    <row r="394" spans="1:89" x14ac:dyDescent="0.15">
      <c r="A394" s="137" t="s">
        <v>29</v>
      </c>
      <c r="B394" s="206">
        <v>339</v>
      </c>
      <c r="C394" s="190">
        <v>600</v>
      </c>
      <c r="D394" s="191">
        <v>236</v>
      </c>
      <c r="E394" s="192">
        <v>267</v>
      </c>
      <c r="F394" s="189">
        <v>434</v>
      </c>
      <c r="G394" s="193">
        <v>388</v>
      </c>
      <c r="H394" s="191">
        <v>668</v>
      </c>
      <c r="I394" s="192">
        <v>536</v>
      </c>
      <c r="J394" s="189">
        <v>207</v>
      </c>
      <c r="K394" s="190">
        <v>42</v>
      </c>
      <c r="L394" s="191">
        <v>261</v>
      </c>
      <c r="M394" s="189">
        <v>144</v>
      </c>
      <c r="N394" s="194">
        <v>539</v>
      </c>
      <c r="O394" s="207">
        <v>434</v>
      </c>
      <c r="P394" s="189">
        <v>274</v>
      </c>
      <c r="Q394" s="190">
        <v>242</v>
      </c>
      <c r="R394" s="191">
        <v>336</v>
      </c>
      <c r="S394" s="192">
        <v>431</v>
      </c>
      <c r="T394" s="189">
        <v>162</v>
      </c>
      <c r="U394" s="193">
        <v>39</v>
      </c>
      <c r="V394" s="191">
        <v>315</v>
      </c>
      <c r="W394" s="208">
        <v>305</v>
      </c>
      <c r="X394" s="189">
        <v>283</v>
      </c>
      <c r="Y394" s="193">
        <v>157</v>
      </c>
      <c r="Z394" s="191">
        <v>427</v>
      </c>
      <c r="AA394" s="189">
        <v>609</v>
      </c>
      <c r="AB394" s="172">
        <f t="shared" si="6385"/>
        <v>4481</v>
      </c>
      <c r="AC394" s="173">
        <f t="shared" si="6386"/>
        <v>4194</v>
      </c>
      <c r="BI394" s="137" t="s">
        <v>29</v>
      </c>
      <c r="BJ394" s="129">
        <f>B394/B405</f>
        <v>4.8235628912919749E-2</v>
      </c>
      <c r="BK394" s="130">
        <f t="shared" ref="BK394" si="6715">C394/C405</f>
        <v>8.1103000811030002E-2</v>
      </c>
      <c r="BL394" s="131">
        <f t="shared" ref="BL394" si="6716">D394/D405</f>
        <v>7.1885470606152913E-2</v>
      </c>
      <c r="BM394" s="132">
        <f t="shared" ref="BM394" si="6717">E394/E405</f>
        <v>7.2871179039301306E-2</v>
      </c>
      <c r="BN394" s="129">
        <f t="shared" ref="BN394" si="6718">F394/F405</f>
        <v>6.6431960814327257E-2</v>
      </c>
      <c r="BO394" s="130">
        <f t="shared" ref="BO394" si="6719">G394/G405</f>
        <v>6.4142833526202675E-2</v>
      </c>
      <c r="BP394" s="131">
        <f t="shared" ref="BP394" si="6720">H394/H405</f>
        <v>6.8533907869087918E-2</v>
      </c>
      <c r="BQ394" s="132">
        <f t="shared" ref="BQ394" si="6721">I394/I405</f>
        <v>6.1013090495162209E-2</v>
      </c>
      <c r="BR394" s="129">
        <f t="shared" ref="BR394" si="6722">J394/J405</f>
        <v>9.8901098901098897E-2</v>
      </c>
      <c r="BS394" s="130">
        <f t="shared" ref="BS394" si="6723">K394/K405</f>
        <v>2.5893958076448828E-2</v>
      </c>
      <c r="BT394" s="131">
        <f t="shared" ref="BT394" si="6724">L394/L405</f>
        <v>6.2291169451073984E-2</v>
      </c>
      <c r="BU394" s="129">
        <f t="shared" ref="BU394" si="6725">M394/M405</f>
        <v>3.6290322580645164E-2</v>
      </c>
      <c r="BV394" s="133">
        <f t="shared" ref="BV394" si="6726">N394/N405</f>
        <v>6.4404349384633769E-2</v>
      </c>
      <c r="BW394" s="134">
        <f t="shared" ref="BW394" si="6727">O394/O405</f>
        <v>4.9948210380941417E-2</v>
      </c>
      <c r="BX394" s="129">
        <f t="shared" ref="BX394" si="6728">P394/P405</f>
        <v>5.6646681827579079E-2</v>
      </c>
      <c r="BY394" s="130">
        <f t="shared" ref="BY394" si="6729">Q394/Q405</f>
        <v>5.3468846663720725E-2</v>
      </c>
      <c r="BZ394" s="131">
        <f t="shared" ref="BZ394" si="6730">R394/R405</f>
        <v>6.0671722643553631E-2</v>
      </c>
      <c r="CA394" s="132">
        <f t="shared" ref="CA394" si="6731">S394/S405</f>
        <v>7.9344624447717227E-2</v>
      </c>
      <c r="CB394" s="129">
        <f t="shared" ref="CB394" si="6732">T394/T405</f>
        <v>0.10700132100396301</v>
      </c>
      <c r="CC394" s="130">
        <f t="shared" ref="CC394" si="6733">U394/U405</f>
        <v>3.0468749999999999E-2</v>
      </c>
      <c r="CD394" s="131">
        <f t="shared" ref="CD394" si="6734">V394/V405</f>
        <v>6.1764705882352944E-2</v>
      </c>
      <c r="CE394" s="132">
        <f t="shared" ref="CE394" si="6735">W394/W405</f>
        <v>5.8687704444872042E-2</v>
      </c>
      <c r="CF394" s="129">
        <f t="shared" ref="CF394" si="6736">X394/X405</f>
        <v>6.7348881485007145E-2</v>
      </c>
      <c r="CG394" s="130">
        <f t="shared" ref="CG394" si="6737">Y394/Y405</f>
        <v>5.1644736842105264E-2</v>
      </c>
      <c r="CH394" s="131">
        <f t="shared" ref="CH394" si="6738">Z394/Z405</f>
        <v>6.0370422734341865E-2</v>
      </c>
      <c r="CI394" s="129">
        <f t="shared" ref="CI394" si="6739">AA394/AA405</f>
        <v>6.3470557582073997E-2</v>
      </c>
      <c r="CJ394" s="135">
        <f t="shared" ref="CJ394" si="6740">AB394/AB405</f>
        <v>6.4468326931100467E-2</v>
      </c>
      <c r="CK394" s="136">
        <f t="shared" ref="CK394" si="6741">AC394/AC405</f>
        <v>6.0567550003610367E-2</v>
      </c>
    </row>
    <row r="395" spans="1:89" x14ac:dyDescent="0.15">
      <c r="A395" s="146" t="s">
        <v>30</v>
      </c>
      <c r="B395" s="203">
        <v>496</v>
      </c>
      <c r="C395" s="197">
        <v>725</v>
      </c>
      <c r="D395" s="198">
        <v>295</v>
      </c>
      <c r="E395" s="199">
        <v>288</v>
      </c>
      <c r="F395" s="196">
        <v>570</v>
      </c>
      <c r="G395" s="200">
        <v>567</v>
      </c>
      <c r="H395" s="198">
        <v>766</v>
      </c>
      <c r="I395" s="199">
        <v>744</v>
      </c>
      <c r="J395" s="196">
        <v>224</v>
      </c>
      <c r="K395" s="197">
        <v>56</v>
      </c>
      <c r="L395" s="198">
        <v>290</v>
      </c>
      <c r="M395" s="196">
        <v>158</v>
      </c>
      <c r="N395" s="201">
        <v>513</v>
      </c>
      <c r="O395" s="204">
        <v>517</v>
      </c>
      <c r="P395" s="196">
        <v>349</v>
      </c>
      <c r="Q395" s="197">
        <v>331</v>
      </c>
      <c r="R395" s="198">
        <v>318</v>
      </c>
      <c r="S395" s="199">
        <v>419</v>
      </c>
      <c r="T395" s="196">
        <v>139</v>
      </c>
      <c r="U395" s="200">
        <v>27</v>
      </c>
      <c r="V395" s="198">
        <v>481</v>
      </c>
      <c r="W395" s="205">
        <v>259</v>
      </c>
      <c r="X395" s="196">
        <v>430</v>
      </c>
      <c r="Y395" s="200">
        <v>163</v>
      </c>
      <c r="Z395" s="198">
        <v>273</v>
      </c>
      <c r="AA395" s="196">
        <v>772</v>
      </c>
      <c r="AB395" s="172">
        <f t="shared" si="6385"/>
        <v>5144</v>
      </c>
      <c r="AC395" s="173">
        <f t="shared" si="6386"/>
        <v>5026</v>
      </c>
      <c r="BI395" s="146" t="s">
        <v>30</v>
      </c>
      <c r="BJ395" s="129">
        <f>B395/B405</f>
        <v>7.0574843483210012E-2</v>
      </c>
      <c r="BK395" s="130">
        <f t="shared" ref="BK395" si="6742">C395/C405</f>
        <v>9.799945931332793E-2</v>
      </c>
      <c r="BL395" s="131">
        <f t="shared" ref="BL395" si="6743">D395/D405</f>
        <v>8.9856838257691141E-2</v>
      </c>
      <c r="BM395" s="132">
        <f t="shared" ref="BM395" si="6744">E395/E405</f>
        <v>7.8602620087336247E-2</v>
      </c>
      <c r="BN395" s="129">
        <f t="shared" ref="BN395" si="6745">F395/F405</f>
        <v>8.7249349456604924E-2</v>
      </c>
      <c r="BO395" s="130">
        <f t="shared" ref="BO395" si="6746">G395/G405</f>
        <v>9.3734501570507528E-2</v>
      </c>
      <c r="BP395" s="131">
        <f t="shared" ref="BP395" si="6747">H395/H405</f>
        <v>7.8588283574433163E-2</v>
      </c>
      <c r="BQ395" s="132">
        <f t="shared" ref="BQ395" si="6748">I395/I405</f>
        <v>8.4689812179852025E-2</v>
      </c>
      <c r="BR395" s="129">
        <f t="shared" ref="BR395" si="6749">J395/J405</f>
        <v>0.10702341137123746</v>
      </c>
      <c r="BS395" s="130">
        <f t="shared" ref="BS395" si="6750">K395/K405</f>
        <v>3.4525277435265102E-2</v>
      </c>
      <c r="BT395" s="131">
        <f t="shared" ref="BT395" si="6751">L395/L405</f>
        <v>6.9212410501193311E-2</v>
      </c>
      <c r="BU395" s="129">
        <f t="shared" ref="BU395" si="6752">M395/M405</f>
        <v>3.9818548387096774E-2</v>
      </c>
      <c r="BV395" s="133">
        <f t="shared" ref="BV395" si="6753">N395/N405</f>
        <v>6.1297646074799858E-2</v>
      </c>
      <c r="BW395" s="134">
        <f t="shared" ref="BW395" si="6754">O395/O405</f>
        <v>5.9500517896190583E-2</v>
      </c>
      <c r="BX395" s="129">
        <f t="shared" ref="BX395" si="6755">P395/P405</f>
        <v>7.2152160430018611E-2</v>
      </c>
      <c r="BY395" s="130">
        <f t="shared" ref="BY395" si="6756">Q395/Q405</f>
        <v>7.3133009279717193E-2</v>
      </c>
      <c r="BZ395" s="131">
        <f t="shared" ref="BZ395" si="6757">R395/R405</f>
        <v>5.7421451787648972E-2</v>
      </c>
      <c r="CA395" s="132">
        <f t="shared" ref="CA395" si="6758">S395/S405</f>
        <v>7.7135493372606778E-2</v>
      </c>
      <c r="CB395" s="129">
        <f t="shared" ref="CB395" si="6759">T395/T405</f>
        <v>9.1809775429326293E-2</v>
      </c>
      <c r="CC395" s="130">
        <f t="shared" ref="CC395" si="6760">U395/U405</f>
        <v>2.1093750000000001E-2</v>
      </c>
      <c r="CD395" s="131">
        <f t="shared" ref="CD395" si="6761">V395/V405</f>
        <v>9.4313725490196079E-2</v>
      </c>
      <c r="CE395" s="132">
        <f t="shared" ref="CE395" si="6762">W395/W405</f>
        <v>4.9836444102366748E-2</v>
      </c>
      <c r="CF395" s="129">
        <f t="shared" ref="CF395" si="6763">X395/X405</f>
        <v>0.10233222275107091</v>
      </c>
      <c r="CG395" s="130">
        <f t="shared" ref="CG395" si="6764">Y395/Y405</f>
        <v>5.3618421052631579E-2</v>
      </c>
      <c r="CH395" s="131">
        <f t="shared" ref="CH395" si="6765">Z395/Z405</f>
        <v>3.8597483387530045E-2</v>
      </c>
      <c r="CI395" s="129">
        <f t="shared" ref="CI395" si="6766">AA395/AA405</f>
        <v>8.0458572173006768E-2</v>
      </c>
      <c r="CJ395" s="135">
        <f t="shared" ref="CJ395" si="6767">AB395/AB405</f>
        <v>7.4006934553354345E-2</v>
      </c>
      <c r="CK395" s="136">
        <f t="shared" ref="CK395" si="6768">AC395/AC405</f>
        <v>7.2582857968084336E-2</v>
      </c>
    </row>
    <row r="396" spans="1:89" x14ac:dyDescent="0.15">
      <c r="A396" s="137" t="s">
        <v>31</v>
      </c>
      <c r="B396" s="206">
        <v>479</v>
      </c>
      <c r="C396" s="190">
        <v>501</v>
      </c>
      <c r="D396" s="191">
        <v>181</v>
      </c>
      <c r="E396" s="192">
        <v>176</v>
      </c>
      <c r="F396" s="189">
        <v>342</v>
      </c>
      <c r="G396" s="193">
        <v>547</v>
      </c>
      <c r="H396" s="191">
        <v>762</v>
      </c>
      <c r="I396" s="192">
        <v>569</v>
      </c>
      <c r="J396" s="189">
        <v>180</v>
      </c>
      <c r="K396" s="190">
        <v>37</v>
      </c>
      <c r="L396" s="191">
        <v>244</v>
      </c>
      <c r="M396" s="189">
        <v>140</v>
      </c>
      <c r="N396" s="194">
        <v>525</v>
      </c>
      <c r="O396" s="207">
        <v>479</v>
      </c>
      <c r="P396" s="189">
        <v>353</v>
      </c>
      <c r="Q396" s="190">
        <v>356</v>
      </c>
      <c r="R396" s="191">
        <v>261</v>
      </c>
      <c r="S396" s="192">
        <v>432</v>
      </c>
      <c r="T396" s="189">
        <v>138</v>
      </c>
      <c r="U396" s="193">
        <v>27</v>
      </c>
      <c r="V396" s="191">
        <v>425</v>
      </c>
      <c r="W396" s="208">
        <v>250</v>
      </c>
      <c r="X396" s="189">
        <v>308</v>
      </c>
      <c r="Y396" s="193">
        <v>198</v>
      </c>
      <c r="Z396" s="191">
        <v>483</v>
      </c>
      <c r="AA396" s="189">
        <v>848</v>
      </c>
      <c r="AB396" s="172">
        <f t="shared" si="6385"/>
        <v>4681</v>
      </c>
      <c r="AC396" s="173">
        <f t="shared" si="6386"/>
        <v>4560</v>
      </c>
      <c r="BI396" s="137" t="s">
        <v>31</v>
      </c>
      <c r="BJ396" s="129">
        <f>B396/B405</f>
        <v>6.8155947638019354E-2</v>
      </c>
      <c r="BK396" s="130">
        <f t="shared" ref="BK396" si="6769">C396/C405</f>
        <v>6.7721005677210053E-2</v>
      </c>
      <c r="BL396" s="131">
        <f t="shared" ref="BL396" si="6770">D396/D405</f>
        <v>5.5132500761498629E-2</v>
      </c>
      <c r="BM396" s="132">
        <f t="shared" ref="BM396" si="6771">E396/E405</f>
        <v>4.8034934497816595E-2</v>
      </c>
      <c r="BN396" s="129">
        <f t="shared" ref="BN396" si="6772">F396/F405</f>
        <v>5.234960967396296E-2</v>
      </c>
      <c r="BO396" s="130">
        <f t="shared" ref="BO396" si="6773">G396/G405</f>
        <v>9.042816994544553E-2</v>
      </c>
      <c r="BP396" s="131">
        <f t="shared" ref="BP396" si="6774">H396/H405</f>
        <v>7.8177900892582336E-2</v>
      </c>
      <c r="BQ396" s="132">
        <f t="shared" ref="BQ396" si="6775">I396/I405</f>
        <v>6.4769493454752414E-2</v>
      </c>
      <c r="BR396" s="129">
        <f t="shared" ref="BR396" si="6776">J396/J405</f>
        <v>8.600095556617296E-2</v>
      </c>
      <c r="BS396" s="130">
        <f t="shared" ref="BS396" si="6777">K396/K405</f>
        <v>2.281134401972873E-2</v>
      </c>
      <c r="BT396" s="131">
        <f t="shared" ref="BT396" si="6778">L396/L405</f>
        <v>5.8233890214797135E-2</v>
      </c>
      <c r="BU396" s="129">
        <f t="shared" ref="BU396" si="6779">M396/M405</f>
        <v>3.5282258064516132E-2</v>
      </c>
      <c r="BV396" s="133">
        <f t="shared" ref="BV396" si="6780">N396/N405</f>
        <v>6.2731509140877051E-2</v>
      </c>
      <c r="BW396" s="134">
        <f t="shared" ref="BW396" si="6781">O396/O405</f>
        <v>5.5127172286799399E-2</v>
      </c>
      <c r="BX396" s="129">
        <f t="shared" ref="BX396" si="6782">P396/P405</f>
        <v>7.2979119288815383E-2</v>
      </c>
      <c r="BY396" s="130">
        <f t="shared" ref="BY396" si="6783">Q396/Q405</f>
        <v>7.8656650463985858E-2</v>
      </c>
      <c r="BZ396" s="131">
        <f t="shared" ref="BZ396" si="6784">R396/R405</f>
        <v>4.7128927410617555E-2</v>
      </c>
      <c r="CA396" s="132">
        <f t="shared" ref="CA396" si="6785">S396/S405</f>
        <v>7.9528718703976431E-2</v>
      </c>
      <c r="CB396" s="129">
        <f t="shared" ref="CB396" si="6786">T396/T405</f>
        <v>9.1149273447820339E-2</v>
      </c>
      <c r="CC396" s="130">
        <f t="shared" ref="CC396" si="6787">U396/U405</f>
        <v>2.1093750000000001E-2</v>
      </c>
      <c r="CD396" s="131">
        <f t="shared" ref="CD396" si="6788">V396/V405</f>
        <v>8.3333333333333329E-2</v>
      </c>
      <c r="CE396" s="132">
        <f t="shared" ref="CE396" si="6789">W396/W405</f>
        <v>4.8104675774485281E-2</v>
      </c>
      <c r="CF396" s="129">
        <f t="shared" ref="CF396" si="6790">X396/X405</f>
        <v>7.3298429319371722E-2</v>
      </c>
      <c r="CG396" s="130">
        <f t="shared" ref="CG396" si="6791">Y396/Y405</f>
        <v>6.5131578947368415E-2</v>
      </c>
      <c r="CH396" s="131">
        <f t="shared" ref="CH396" si="6792">Z396/Z405</f>
        <v>6.8287855224091615E-2</v>
      </c>
      <c r="CI396" s="129">
        <f t="shared" ref="CI396" si="6793">AA396/AA405</f>
        <v>8.8379364252214695E-2</v>
      </c>
      <c r="CJ396" s="135">
        <f t="shared" ref="CJ396" si="6794">AB396/AB405</f>
        <v>6.7345734961946277E-2</v>
      </c>
      <c r="CK396" s="136">
        <f t="shared" ref="CK396" si="6795">AC396/AC405</f>
        <v>6.5853130189905407E-2</v>
      </c>
    </row>
    <row r="397" spans="1:89" x14ac:dyDescent="0.15">
      <c r="A397" s="146" t="s">
        <v>32</v>
      </c>
      <c r="B397" s="203">
        <v>561</v>
      </c>
      <c r="C397" s="197">
        <v>569</v>
      </c>
      <c r="D397" s="198">
        <v>146</v>
      </c>
      <c r="E397" s="199">
        <v>232</v>
      </c>
      <c r="F397" s="196">
        <v>264</v>
      </c>
      <c r="G397" s="200">
        <v>680</v>
      </c>
      <c r="H397" s="198">
        <v>684</v>
      </c>
      <c r="I397" s="199">
        <v>655</v>
      </c>
      <c r="J397" s="196">
        <v>140</v>
      </c>
      <c r="K397" s="197">
        <v>42</v>
      </c>
      <c r="L397" s="198">
        <v>305</v>
      </c>
      <c r="M397" s="196">
        <v>146</v>
      </c>
      <c r="N397" s="201">
        <v>550</v>
      </c>
      <c r="O397" s="204">
        <v>547</v>
      </c>
      <c r="P397" s="196">
        <v>297</v>
      </c>
      <c r="Q397" s="197">
        <v>387</v>
      </c>
      <c r="R397" s="198">
        <v>272</v>
      </c>
      <c r="S397" s="199">
        <v>435</v>
      </c>
      <c r="T397" s="196">
        <v>133</v>
      </c>
      <c r="U397" s="200">
        <v>53</v>
      </c>
      <c r="V397" s="198">
        <v>503</v>
      </c>
      <c r="W397" s="205">
        <v>265</v>
      </c>
      <c r="X397" s="196">
        <v>251</v>
      </c>
      <c r="Y397" s="200">
        <v>191</v>
      </c>
      <c r="Z397" s="198">
        <v>256</v>
      </c>
      <c r="AA397" s="196">
        <v>750</v>
      </c>
      <c r="AB397" s="172">
        <f t="shared" si="6385"/>
        <v>4362</v>
      </c>
      <c r="AC397" s="173">
        <f t="shared" si="6386"/>
        <v>4952</v>
      </c>
      <c r="BI397" s="146" t="s">
        <v>32</v>
      </c>
      <c r="BJ397" s="129">
        <f>B397/B405</f>
        <v>7.9823562891291971E-2</v>
      </c>
      <c r="BK397" s="130">
        <f t="shared" ref="BK397" si="6796">C397/C405</f>
        <v>7.6912679102460121E-2</v>
      </c>
      <c r="BL397" s="131">
        <f t="shared" ref="BL397" si="6797">D397/D405</f>
        <v>4.4471519951264089E-2</v>
      </c>
      <c r="BM397" s="132">
        <f t="shared" ref="BM397" si="6798">E397/E405</f>
        <v>6.3318777292576414E-2</v>
      </c>
      <c r="BN397" s="129">
        <f t="shared" ref="BN397" si="6799">F397/F405</f>
        <v>4.0410225011480179E-2</v>
      </c>
      <c r="BO397" s="130">
        <f t="shared" ref="BO397" si="6800">G397/G405</f>
        <v>0.11241527525210779</v>
      </c>
      <c r="BP397" s="131">
        <f t="shared" ref="BP397" si="6801">H397/H405</f>
        <v>7.0175438596491224E-2</v>
      </c>
      <c r="BQ397" s="132">
        <f t="shared" ref="BQ397" si="6802">I397/I405</f>
        <v>7.4558907228229943E-2</v>
      </c>
      <c r="BR397" s="129">
        <f t="shared" ref="BR397" si="6803">J397/J405</f>
        <v>6.6889632107023408E-2</v>
      </c>
      <c r="BS397" s="130">
        <f t="shared" ref="BS397" si="6804">K397/K405</f>
        <v>2.5893958076448828E-2</v>
      </c>
      <c r="BT397" s="131">
        <f t="shared" ref="BT397" si="6805">L397/L405</f>
        <v>7.2792362768496419E-2</v>
      </c>
      <c r="BU397" s="129">
        <f t="shared" ref="BU397" si="6806">M397/M405</f>
        <v>3.6794354838709679E-2</v>
      </c>
      <c r="BV397" s="133">
        <f t="shared" ref="BV397" si="6807">N397/N405</f>
        <v>6.5718723861871192E-2</v>
      </c>
      <c r="BW397" s="134">
        <f t="shared" ref="BW397" si="6808">O397/O405</f>
        <v>6.2953159166762571E-2</v>
      </c>
      <c r="BX397" s="129">
        <f t="shared" ref="BX397" si="6809">P397/P405</f>
        <v>6.1401695265660534E-2</v>
      </c>
      <c r="BY397" s="130">
        <f t="shared" ref="BY397" si="6810">Q397/Q405</f>
        <v>8.5505965532479009E-2</v>
      </c>
      <c r="BZ397" s="131">
        <f t="shared" ref="BZ397" si="6811">R397/R405</f>
        <v>4.9115204044781507E-2</v>
      </c>
      <c r="CA397" s="132">
        <f t="shared" ref="CA397" si="6812">S397/S405</f>
        <v>8.0081001472754057E-2</v>
      </c>
      <c r="CB397" s="129">
        <f t="shared" ref="CB397" si="6813">T397/T405</f>
        <v>8.7846763540290626E-2</v>
      </c>
      <c r="CC397" s="130">
        <f t="shared" ref="CC397" si="6814">U397/U405</f>
        <v>4.1406249999999999E-2</v>
      </c>
      <c r="CD397" s="131">
        <f t="shared" ref="CD397" si="6815">V397/V405</f>
        <v>9.8627450980392162E-2</v>
      </c>
      <c r="CE397" s="132">
        <f t="shared" ref="CE397" si="6816">W397/W405</f>
        <v>5.0990956320954399E-2</v>
      </c>
      <c r="CF397" s="129">
        <f t="shared" ref="CF397" si="6817">X397/X405</f>
        <v>5.973346025702047E-2</v>
      </c>
      <c r="CG397" s="130">
        <f t="shared" ref="CG397" si="6818">Y397/Y405</f>
        <v>6.2828947368421054E-2</v>
      </c>
      <c r="CH397" s="131">
        <f t="shared" ref="CH397" si="6819">Z397/Z405</f>
        <v>3.6193977095998871E-2</v>
      </c>
      <c r="CI397" s="129">
        <f t="shared" ref="CI397" si="6820">AA397/AA405</f>
        <v>7.8165711307972896E-2</v>
      </c>
      <c r="CJ397" s="135">
        <f t="shared" ref="CJ397" si="6821">AB397/AB405</f>
        <v>6.2756269152747207E-2</v>
      </c>
      <c r="CK397" s="136">
        <f t="shared" ref="CK397" si="6822">AC397/AC405</f>
        <v>7.151418875009026E-2</v>
      </c>
    </row>
    <row r="398" spans="1:89" x14ac:dyDescent="0.15">
      <c r="A398" s="137" t="s">
        <v>33</v>
      </c>
      <c r="B398" s="206">
        <v>328</v>
      </c>
      <c r="C398" s="190">
        <v>598</v>
      </c>
      <c r="D398" s="191">
        <v>70</v>
      </c>
      <c r="E398" s="192">
        <v>242</v>
      </c>
      <c r="F398" s="189">
        <v>185</v>
      </c>
      <c r="G398" s="193">
        <v>783</v>
      </c>
      <c r="H398" s="191">
        <v>461</v>
      </c>
      <c r="I398" s="192">
        <v>714</v>
      </c>
      <c r="J398" s="189">
        <v>99</v>
      </c>
      <c r="K398" s="190">
        <v>48</v>
      </c>
      <c r="L398" s="191">
        <v>367</v>
      </c>
      <c r="M398" s="189">
        <v>180</v>
      </c>
      <c r="N398" s="194">
        <v>525</v>
      </c>
      <c r="O398" s="207">
        <v>493</v>
      </c>
      <c r="P398" s="189">
        <v>215</v>
      </c>
      <c r="Q398" s="190">
        <v>340</v>
      </c>
      <c r="R398" s="191">
        <v>196</v>
      </c>
      <c r="S398" s="192">
        <v>378</v>
      </c>
      <c r="T398" s="189">
        <v>36</v>
      </c>
      <c r="U398" s="193">
        <v>43</v>
      </c>
      <c r="V398" s="191">
        <v>371</v>
      </c>
      <c r="W398" s="208">
        <v>199</v>
      </c>
      <c r="X398" s="189">
        <v>189</v>
      </c>
      <c r="Y398" s="193">
        <v>178</v>
      </c>
      <c r="Z398" s="191">
        <v>205</v>
      </c>
      <c r="AA398" s="189">
        <v>580</v>
      </c>
      <c r="AB398" s="172">
        <f t="shared" si="6385"/>
        <v>3247</v>
      </c>
      <c r="AC398" s="173">
        <f t="shared" si="6386"/>
        <v>4776</v>
      </c>
      <c r="BI398" s="137" t="s">
        <v>33</v>
      </c>
      <c r="BJ398" s="129">
        <f>B398/B405</f>
        <v>4.6670461013090497E-2</v>
      </c>
      <c r="BK398" s="130">
        <f t="shared" ref="BK398" si="6823">C398/C405</f>
        <v>8.0832657474993241E-2</v>
      </c>
      <c r="BL398" s="131">
        <f t="shared" ref="BL398" si="6824">D398/D405</f>
        <v>2.1321961620469083E-2</v>
      </c>
      <c r="BM398" s="132">
        <f t="shared" ref="BM398" si="6825">E398/E405</f>
        <v>6.6048034934497818E-2</v>
      </c>
      <c r="BN398" s="129">
        <f t="shared" ref="BN398" si="6826">F398/F405</f>
        <v>2.8317771314863002E-2</v>
      </c>
      <c r="BO398" s="130">
        <f t="shared" ref="BO398" si="6827">G398/G405</f>
        <v>0.12944288312117705</v>
      </c>
      <c r="BP398" s="131">
        <f t="shared" ref="BP398" si="6828">H398/H405</f>
        <v>4.7296604083307686E-2</v>
      </c>
      <c r="BQ398" s="132">
        <f t="shared" ref="BQ398" si="6829">I398/I405</f>
        <v>8.1274900398406374E-2</v>
      </c>
      <c r="BR398" s="129">
        <f t="shared" ref="BR398" si="6830">J398/J405</f>
        <v>4.7300525561395128E-2</v>
      </c>
      <c r="BS398" s="130">
        <f t="shared" ref="BS398" si="6831">K398/K405</f>
        <v>2.9593094944512947E-2</v>
      </c>
      <c r="BT398" s="131">
        <f t="shared" ref="BT398" si="6832">L398/L405</f>
        <v>8.7589498806682584E-2</v>
      </c>
      <c r="BU398" s="129">
        <f t="shared" ref="BU398" si="6833">M398/M405</f>
        <v>4.5362903225806453E-2</v>
      </c>
      <c r="BV398" s="133">
        <f t="shared" ref="BV398" si="6834">N398/N405</f>
        <v>6.2731509140877051E-2</v>
      </c>
      <c r="BW398" s="134">
        <f t="shared" ref="BW398" si="6835">O398/O405</f>
        <v>5.6738404879732994E-2</v>
      </c>
      <c r="BX398" s="129">
        <f t="shared" ref="BX398" si="6836">P398/P405</f>
        <v>4.4449038660326651E-2</v>
      </c>
      <c r="BY398" s="130">
        <f t="shared" ref="BY398" si="6837">Q398/Q405</f>
        <v>7.5121520106053913E-2</v>
      </c>
      <c r="BZ398" s="131">
        <f t="shared" ref="BZ398" si="6838">R398/R405</f>
        <v>3.5391838208739618E-2</v>
      </c>
      <c r="CA398" s="132">
        <f t="shared" ref="CA398" si="6839">S398/S405</f>
        <v>6.9587628865979384E-2</v>
      </c>
      <c r="CB398" s="129">
        <f t="shared" ref="CB398" si="6840">T398/T405</f>
        <v>2.3778071334214002E-2</v>
      </c>
      <c r="CC398" s="130">
        <f t="shared" ref="CC398" si="6841">U398/U405</f>
        <v>3.3593749999999999E-2</v>
      </c>
      <c r="CD398" s="131">
        <f t="shared" ref="CD398" si="6842">V398/V405</f>
        <v>7.274509803921568E-2</v>
      </c>
      <c r="CE398" s="132">
        <f t="shared" ref="CE398" si="6843">W398/W405</f>
        <v>3.8291321916490283E-2</v>
      </c>
      <c r="CF398" s="129">
        <f t="shared" ref="CF398" si="6844">X398/X405</f>
        <v>4.4978581627796291E-2</v>
      </c>
      <c r="CG398" s="130">
        <f t="shared" ref="CG398" si="6845">Y398/Y405</f>
        <v>5.855263157894737E-2</v>
      </c>
      <c r="CH398" s="131">
        <f t="shared" ref="CH398" si="6846">Z398/Z405</f>
        <v>2.8983458221405346E-2</v>
      </c>
      <c r="CI398" s="129">
        <f t="shared" ref="CI398" si="6847">AA398/AA405</f>
        <v>6.0448150078165709E-2</v>
      </c>
      <c r="CJ398" s="135">
        <f t="shared" ref="CJ398" si="6848">AB398/AB405</f>
        <v>4.671471938078179E-2</v>
      </c>
      <c r="CK398" s="136">
        <f t="shared" ref="CK398" si="6849">AC398/AC405</f>
        <v>6.8972488988374617E-2</v>
      </c>
    </row>
    <row r="399" spans="1:89" x14ac:dyDescent="0.15">
      <c r="A399" s="146" t="s">
        <v>34</v>
      </c>
      <c r="B399" s="203">
        <v>17</v>
      </c>
      <c r="C399" s="197">
        <v>298</v>
      </c>
      <c r="D399" s="198">
        <v>18</v>
      </c>
      <c r="E399" s="199">
        <v>130</v>
      </c>
      <c r="F399" s="196">
        <v>43</v>
      </c>
      <c r="G399" s="200">
        <v>328</v>
      </c>
      <c r="H399" s="198">
        <v>92</v>
      </c>
      <c r="I399" s="199">
        <v>262</v>
      </c>
      <c r="J399" s="196">
        <v>15</v>
      </c>
      <c r="K399" s="197">
        <v>28</v>
      </c>
      <c r="L399" s="198">
        <v>104</v>
      </c>
      <c r="M399" s="196">
        <v>55</v>
      </c>
      <c r="N399" s="201">
        <v>120</v>
      </c>
      <c r="O399" s="204">
        <v>187</v>
      </c>
      <c r="P399" s="196">
        <v>78</v>
      </c>
      <c r="Q399" s="197">
        <v>108</v>
      </c>
      <c r="R399" s="198">
        <v>83</v>
      </c>
      <c r="S399" s="199">
        <v>114</v>
      </c>
      <c r="T399" s="196">
        <v>22</v>
      </c>
      <c r="U399" s="200">
        <v>38</v>
      </c>
      <c r="V399" s="198">
        <v>81</v>
      </c>
      <c r="W399" s="205">
        <v>54</v>
      </c>
      <c r="X399" s="196">
        <v>78</v>
      </c>
      <c r="Y399" s="200">
        <v>72</v>
      </c>
      <c r="Z399" s="198">
        <v>153</v>
      </c>
      <c r="AA399" s="196">
        <v>169</v>
      </c>
      <c r="AB399" s="172">
        <f t="shared" si="6385"/>
        <v>904</v>
      </c>
      <c r="AC399" s="173">
        <f t="shared" si="6386"/>
        <v>1843</v>
      </c>
      <c r="BI399" s="146" t="s">
        <v>34</v>
      </c>
      <c r="BJ399" s="129">
        <f>B399/B405</f>
        <v>2.4188958451906661E-3</v>
      </c>
      <c r="BK399" s="130">
        <f t="shared" ref="BK399" si="6850">C399/C405</f>
        <v>4.0281157069478241E-2</v>
      </c>
      <c r="BL399" s="131">
        <f t="shared" ref="BL399" si="6851">D399/D405</f>
        <v>5.4827901309777646E-3</v>
      </c>
      <c r="BM399" s="132">
        <f t="shared" ref="BM399" si="6852">E399/E405</f>
        <v>3.5480349344978165E-2</v>
      </c>
      <c r="BN399" s="129">
        <f t="shared" ref="BN399" si="6853">F399/F405</f>
        <v>6.581968467778968E-3</v>
      </c>
      <c r="BO399" s="130">
        <f t="shared" ref="BO399" si="6854">G399/G405</f>
        <v>5.4223838651016695E-2</v>
      </c>
      <c r="BP399" s="131">
        <f t="shared" ref="BP399" si="6855">H399/H405</f>
        <v>9.4388016825689963E-3</v>
      </c>
      <c r="BQ399" s="132">
        <f t="shared" ref="BQ399" si="6856">I399/I405</f>
        <v>2.9823562891291976E-2</v>
      </c>
      <c r="BR399" s="129">
        <f t="shared" ref="BR399" si="6857">J399/J405</f>
        <v>7.16674629718108E-3</v>
      </c>
      <c r="BS399" s="130">
        <f t="shared" ref="BS399" si="6858">K399/K405</f>
        <v>1.7262638717632551E-2</v>
      </c>
      <c r="BT399" s="131">
        <f t="shared" ref="BT399" si="6859">L399/L405</f>
        <v>2.4821002386634844E-2</v>
      </c>
      <c r="BU399" s="129">
        <f t="shared" ref="BU399" si="6860">M399/M405</f>
        <v>1.3860887096774193E-2</v>
      </c>
      <c r="BV399" s="133">
        <f t="shared" ref="BV399" si="6861">N399/N405</f>
        <v>1.4338630660771897E-2</v>
      </c>
      <c r="BW399" s="134">
        <f t="shared" ref="BW399" si="6862">O399/O405</f>
        <v>2.1521463919898721E-2</v>
      </c>
      <c r="BX399" s="129">
        <f t="shared" ref="BX399" si="6863">P399/P405</f>
        <v>1.6125697746537111E-2</v>
      </c>
      <c r="BY399" s="130">
        <f t="shared" ref="BY399" si="6864">Q399/Q405</f>
        <v>2.3862129916040652E-2</v>
      </c>
      <c r="BZ399" s="131">
        <f t="shared" ref="BZ399" si="6865">R399/R405</f>
        <v>1.4987360057782593E-2</v>
      </c>
      <c r="CA399" s="132">
        <f t="shared" ref="CA399" si="6866">S399/S405</f>
        <v>2.0986745213549336E-2</v>
      </c>
      <c r="CB399" s="129">
        <f t="shared" ref="CB399" si="6867">T399/T405</f>
        <v>1.4531043593130779E-2</v>
      </c>
      <c r="CC399" s="130">
        <f t="shared" ref="CC399" si="6868">U399/U405</f>
        <v>2.9687499999999999E-2</v>
      </c>
      <c r="CD399" s="131">
        <f t="shared" ref="CD399" si="6869">V399/V405</f>
        <v>1.5882352941176469E-2</v>
      </c>
      <c r="CE399" s="132">
        <f t="shared" ref="CE399" si="6870">W399/W405</f>
        <v>1.0390609967288821E-2</v>
      </c>
      <c r="CF399" s="129">
        <f t="shared" ref="CF399" si="6871">X399/X405</f>
        <v>1.8562589243217516E-2</v>
      </c>
      <c r="CG399" s="130">
        <f t="shared" ref="CG399" si="6872">Y399/Y405</f>
        <v>2.368421052631579E-2</v>
      </c>
      <c r="CH399" s="131">
        <f t="shared" ref="CH399" si="6873">Z399/Z405</f>
        <v>2.1631556623780576E-2</v>
      </c>
      <c r="CI399" s="129">
        <f t="shared" ref="CI399" si="6874">AA399/AA405</f>
        <v>1.761334028139656E-2</v>
      </c>
      <c r="CJ399" s="135">
        <f t="shared" ref="CJ399" si="6875">AB399/AB405</f>
        <v>1.3005884299423079E-2</v>
      </c>
      <c r="CK399" s="136">
        <f t="shared" ref="CK399" si="6876">AC399/AC405</f>
        <v>2.6615640118420103E-2</v>
      </c>
    </row>
    <row r="400" spans="1:89" x14ac:dyDescent="0.15">
      <c r="A400" s="137" t="s">
        <v>35</v>
      </c>
      <c r="B400" s="206">
        <v>0</v>
      </c>
      <c r="C400" s="190">
        <v>81</v>
      </c>
      <c r="D400" s="191">
        <v>1</v>
      </c>
      <c r="E400" s="192">
        <v>48</v>
      </c>
      <c r="F400" s="189">
        <v>0</v>
      </c>
      <c r="G400" s="193">
        <v>46</v>
      </c>
      <c r="H400" s="191">
        <v>10</v>
      </c>
      <c r="I400" s="192">
        <v>73</v>
      </c>
      <c r="J400" s="189">
        <v>3</v>
      </c>
      <c r="K400" s="190">
        <v>10</v>
      </c>
      <c r="L400" s="191">
        <v>15</v>
      </c>
      <c r="M400" s="189">
        <v>9</v>
      </c>
      <c r="N400" s="194">
        <v>15</v>
      </c>
      <c r="O400" s="207">
        <v>24</v>
      </c>
      <c r="P400" s="189">
        <v>11</v>
      </c>
      <c r="Q400" s="190">
        <v>26</v>
      </c>
      <c r="R400" s="191">
        <v>10</v>
      </c>
      <c r="S400" s="192">
        <v>6</v>
      </c>
      <c r="T400" s="189">
        <v>4</v>
      </c>
      <c r="U400" s="193">
        <v>3</v>
      </c>
      <c r="V400" s="191">
        <v>8</v>
      </c>
      <c r="W400" s="208">
        <v>8</v>
      </c>
      <c r="X400" s="189">
        <v>7</v>
      </c>
      <c r="Y400" s="193">
        <v>18</v>
      </c>
      <c r="Z400" s="191">
        <v>17</v>
      </c>
      <c r="AA400" s="189">
        <v>33</v>
      </c>
      <c r="AB400" s="172">
        <f t="shared" si="6385"/>
        <v>101</v>
      </c>
      <c r="AC400" s="173">
        <f t="shared" si="6386"/>
        <v>385</v>
      </c>
      <c r="BI400" s="137" t="s">
        <v>35</v>
      </c>
      <c r="BJ400" s="129">
        <f>B400/B405</f>
        <v>0</v>
      </c>
      <c r="BK400" s="130">
        <f t="shared" ref="BK400" si="6877">C400/C405</f>
        <v>1.0948905109489052E-2</v>
      </c>
      <c r="BL400" s="131">
        <f t="shared" ref="BL400" si="6878">D400/D405</f>
        <v>3.0459945172098691E-4</v>
      </c>
      <c r="BM400" s="132">
        <f t="shared" ref="BM400" si="6879">E400/E405</f>
        <v>1.3100436681222707E-2</v>
      </c>
      <c r="BN400" s="129">
        <f t="shared" ref="BN400" si="6880">F400/F405</f>
        <v>0</v>
      </c>
      <c r="BO400" s="130">
        <f t="shared" ref="BO400" si="6881">G400/G405</f>
        <v>7.6045627376425855E-3</v>
      </c>
      <c r="BP400" s="131">
        <f t="shared" ref="BP400" si="6882">H400/H405</f>
        <v>1.0259567046270648E-3</v>
      </c>
      <c r="BQ400" s="132">
        <f t="shared" ref="BQ400" si="6883">I400/I405</f>
        <v>8.3096186681844049E-3</v>
      </c>
      <c r="BR400" s="129">
        <f t="shared" ref="BR400" si="6884">J400/J405</f>
        <v>1.433349259436216E-3</v>
      </c>
      <c r="BS400" s="130">
        <f t="shared" ref="BS400" si="6885">K400/K405</f>
        <v>6.1652281134401974E-3</v>
      </c>
      <c r="BT400" s="131">
        <f t="shared" ref="BT400" si="6886">L400/L405</f>
        <v>3.5799522673031028E-3</v>
      </c>
      <c r="BU400" s="129">
        <f t="shared" ref="BU400" si="6887">M400/M405</f>
        <v>2.2681451612903227E-3</v>
      </c>
      <c r="BV400" s="133">
        <f t="shared" ref="BV400" si="6888">N400/N405</f>
        <v>1.7923288325964871E-3</v>
      </c>
      <c r="BW400" s="134">
        <f t="shared" ref="BW400" si="6889">O400/O405</f>
        <v>2.7621130164575901E-3</v>
      </c>
      <c r="BX400" s="129">
        <f t="shared" ref="BX400" si="6890">P400/P405</f>
        <v>2.2741368616911307E-3</v>
      </c>
      <c r="BY400" s="130">
        <f t="shared" ref="BY400" si="6891">Q400/Q405</f>
        <v>5.7445868316394165E-3</v>
      </c>
      <c r="BZ400" s="131">
        <f t="shared" ref="BZ400" si="6892">R400/R405</f>
        <v>1.8057060310581437E-3</v>
      </c>
      <c r="CA400" s="132">
        <f t="shared" ref="CA400" si="6893">S400/S405</f>
        <v>1.1045655375552283E-3</v>
      </c>
      <c r="CB400" s="129">
        <f t="shared" ref="CB400" si="6894">T400/T405</f>
        <v>2.6420079260237781E-3</v>
      </c>
      <c r="CC400" s="130">
        <f t="shared" ref="CC400" si="6895">U400/U405</f>
        <v>2.3437499999999999E-3</v>
      </c>
      <c r="CD400" s="131">
        <f t="shared" ref="CD400" si="6896">V400/V405</f>
        <v>1.5686274509803921E-3</v>
      </c>
      <c r="CE400" s="132">
        <f t="shared" ref="CE400" si="6897">W400/W405</f>
        <v>1.5393496247835289E-3</v>
      </c>
      <c r="CF400" s="129">
        <f t="shared" ref="CF400" si="6898">X400/X405</f>
        <v>1.6658733936220848E-3</v>
      </c>
      <c r="CG400" s="130">
        <f t="shared" ref="CG400" si="6899">Y400/Y405</f>
        <v>5.9210526315789476E-3</v>
      </c>
      <c r="CH400" s="131">
        <f t="shared" ref="CH400" si="6900">Z400/Z405</f>
        <v>2.4035062915311748E-3</v>
      </c>
      <c r="CI400" s="129">
        <f t="shared" ref="CI400" si="6901">AA400/AA405</f>
        <v>3.4392912975508079E-3</v>
      </c>
      <c r="CJ400" s="135">
        <f t="shared" ref="CJ400" si="6902">AB400/AB405</f>
        <v>1.4530910555771361E-3</v>
      </c>
      <c r="CK400" s="136">
        <f t="shared" ref="CK400" si="6903">AC400/AC405</f>
        <v>5.5599682287529786E-3</v>
      </c>
    </row>
    <row r="401" spans="1:89" x14ac:dyDescent="0.15">
      <c r="A401" s="146" t="s">
        <v>36</v>
      </c>
      <c r="B401" s="203">
        <v>0</v>
      </c>
      <c r="C401" s="197">
        <v>3</v>
      </c>
      <c r="D401" s="198">
        <v>0</v>
      </c>
      <c r="E401" s="199">
        <v>2</v>
      </c>
      <c r="F401" s="196">
        <v>0</v>
      </c>
      <c r="G401" s="200">
        <v>1</v>
      </c>
      <c r="H401" s="198">
        <v>0</v>
      </c>
      <c r="I401" s="199">
        <v>2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0</v>
      </c>
      <c r="AC401" s="173">
        <f t="shared" si="6386"/>
        <v>8</v>
      </c>
      <c r="BI401" s="146" t="s">
        <v>36</v>
      </c>
      <c r="BJ401" s="129">
        <f>B401/B405</f>
        <v>0</v>
      </c>
      <c r="BK401" s="130">
        <f t="shared" ref="BK401" si="6904">C401/C405</f>
        <v>4.0551500405515005E-4</v>
      </c>
      <c r="BL401" s="131">
        <f t="shared" ref="BL401" si="6905">D401/D405</f>
        <v>0</v>
      </c>
      <c r="BM401" s="132">
        <f t="shared" ref="BM401" si="6906">E401/E405</f>
        <v>5.4585152838427945E-4</v>
      </c>
      <c r="BN401" s="129">
        <f t="shared" ref="BN401" si="6907">F401/F405</f>
        <v>0</v>
      </c>
      <c r="BO401" s="130">
        <f t="shared" ref="BO401" si="6908">G401/G405</f>
        <v>1.6531658125309968E-4</v>
      </c>
      <c r="BP401" s="131">
        <f t="shared" ref="BP401" si="6909">H401/H405</f>
        <v>0</v>
      </c>
      <c r="BQ401" s="132">
        <f t="shared" ref="BQ401" si="6910">I401/I405</f>
        <v>2.2766078542970974E-4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0</v>
      </c>
      <c r="CK401" s="136">
        <f t="shared" ref="CK401" si="6930">AC401/AC405</f>
        <v>1.1553180735071124E-4</v>
      </c>
    </row>
    <row r="402" spans="1:89" x14ac:dyDescent="0.15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15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4" thickBot="1" x14ac:dyDescent="0.2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5" thickTop="1" thickBot="1" x14ac:dyDescent="0.2">
      <c r="A405" s="269" t="s">
        <v>13</v>
      </c>
      <c r="B405" s="20">
        <f t="shared" ref="B405:AA405" si="7012">SUM(B382:B404)</f>
        <v>7028</v>
      </c>
      <c r="C405" s="21">
        <f t="shared" si="7012"/>
        <v>7398</v>
      </c>
      <c r="D405" s="20">
        <f t="shared" si="7012"/>
        <v>3283</v>
      </c>
      <c r="E405" s="21">
        <f t="shared" si="7012"/>
        <v>3664</v>
      </c>
      <c r="F405" s="20">
        <f t="shared" si="7012"/>
        <v>6533</v>
      </c>
      <c r="G405" s="21">
        <f t="shared" si="7012"/>
        <v>6049</v>
      </c>
      <c r="H405" s="20">
        <f t="shared" si="7012"/>
        <v>9747</v>
      </c>
      <c r="I405" s="21">
        <f t="shared" si="7012"/>
        <v>8785</v>
      </c>
      <c r="J405" s="20">
        <f t="shared" si="7012"/>
        <v>2093</v>
      </c>
      <c r="K405" s="21">
        <f t="shared" si="7012"/>
        <v>1622</v>
      </c>
      <c r="L405" s="20">
        <f t="shared" si="7012"/>
        <v>4190</v>
      </c>
      <c r="M405" s="21">
        <f t="shared" si="7012"/>
        <v>3968</v>
      </c>
      <c r="N405" s="20">
        <f t="shared" si="7012"/>
        <v>8369</v>
      </c>
      <c r="O405" s="21">
        <f t="shared" si="7012"/>
        <v>8689</v>
      </c>
      <c r="P405" s="20">
        <f t="shared" si="7012"/>
        <v>4837</v>
      </c>
      <c r="Q405" s="21">
        <f t="shared" si="7012"/>
        <v>4526</v>
      </c>
      <c r="R405" s="20">
        <f t="shared" si="7012"/>
        <v>5538</v>
      </c>
      <c r="S405" s="21">
        <f t="shared" si="7012"/>
        <v>5432</v>
      </c>
      <c r="T405" s="20">
        <f t="shared" si="7012"/>
        <v>1514</v>
      </c>
      <c r="U405" s="21">
        <f t="shared" si="7012"/>
        <v>1280</v>
      </c>
      <c r="V405" s="20">
        <f t="shared" si="7012"/>
        <v>5100</v>
      </c>
      <c r="W405" s="21">
        <f t="shared" si="7012"/>
        <v>5197</v>
      </c>
      <c r="X405" s="20">
        <f t="shared" si="7012"/>
        <v>4202</v>
      </c>
      <c r="Y405" s="21">
        <f t="shared" si="7012"/>
        <v>3040</v>
      </c>
      <c r="Z405" s="20">
        <f t="shared" si="7012"/>
        <v>7073</v>
      </c>
      <c r="AA405" s="21">
        <f t="shared" si="7012"/>
        <v>9595</v>
      </c>
      <c r="AB405" s="174">
        <f t="shared" ref="AB405" si="7013">SUM(AB381:AB404)</f>
        <v>69507</v>
      </c>
      <c r="AC405" s="175">
        <f t="shared" ref="AC405" si="7014">SUM(AC381:AC404)</f>
        <v>69245</v>
      </c>
      <c r="BI405" s="269" t="s">
        <v>13</v>
      </c>
      <c r="BJ405" s="155">
        <f>SUM(BJ381:BJ404)</f>
        <v>0.99999999999999989</v>
      </c>
      <c r="BK405" s="156">
        <f t="shared" ref="BK405:CK405" si="7015">SUM(BK381:BK404)</f>
        <v>1</v>
      </c>
      <c r="BL405" s="155">
        <f t="shared" si="7015"/>
        <v>1</v>
      </c>
      <c r="BM405" s="156">
        <f t="shared" si="7015"/>
        <v>0.99999999999999989</v>
      </c>
      <c r="BN405" s="155">
        <f t="shared" si="7015"/>
        <v>0.99999999999999989</v>
      </c>
      <c r="BO405" s="156">
        <f t="shared" si="7015"/>
        <v>1</v>
      </c>
      <c r="BP405" s="155">
        <f t="shared" si="7015"/>
        <v>1</v>
      </c>
      <c r="BQ405" s="156">
        <f t="shared" si="7015"/>
        <v>1</v>
      </c>
      <c r="BR405" s="155">
        <f t="shared" si="7015"/>
        <v>0.99999999999999989</v>
      </c>
      <c r="BS405" s="156">
        <f t="shared" si="7015"/>
        <v>1</v>
      </c>
      <c r="BT405" s="155">
        <f t="shared" si="7015"/>
        <v>0.99999999999999978</v>
      </c>
      <c r="BU405" s="156">
        <f t="shared" si="7015"/>
        <v>1</v>
      </c>
      <c r="BV405" s="155">
        <f t="shared" si="7015"/>
        <v>0.99999999999999989</v>
      </c>
      <c r="BW405" s="156">
        <f t="shared" si="7015"/>
        <v>1</v>
      </c>
      <c r="BX405" s="155">
        <f t="shared" si="7015"/>
        <v>0.99999999999999989</v>
      </c>
      <c r="BY405" s="156">
        <f t="shared" si="7015"/>
        <v>1</v>
      </c>
      <c r="BZ405" s="155">
        <f t="shared" si="7015"/>
        <v>1</v>
      </c>
      <c r="CA405" s="156">
        <f t="shared" si="7015"/>
        <v>1</v>
      </c>
      <c r="CB405" s="155">
        <f t="shared" si="7015"/>
        <v>0.99999999999999989</v>
      </c>
      <c r="CC405" s="156">
        <f t="shared" si="7015"/>
        <v>1</v>
      </c>
      <c r="CD405" s="155">
        <f t="shared" si="7015"/>
        <v>1</v>
      </c>
      <c r="CE405" s="156">
        <f t="shared" si="7015"/>
        <v>1</v>
      </c>
      <c r="CF405" s="155">
        <f t="shared" si="7015"/>
        <v>1</v>
      </c>
      <c r="CG405" s="156">
        <f t="shared" si="7015"/>
        <v>1</v>
      </c>
      <c r="CH405" s="155">
        <f t="shared" si="7015"/>
        <v>1</v>
      </c>
      <c r="CI405" s="156">
        <f t="shared" si="7015"/>
        <v>1</v>
      </c>
      <c r="CJ405" s="155">
        <f t="shared" si="7015"/>
        <v>1.0000000000000002</v>
      </c>
      <c r="CK405" s="156">
        <f t="shared" si="7015"/>
        <v>1</v>
      </c>
    </row>
    <row r="406" spans="1:89" ht="14" thickTop="1" x14ac:dyDescent="0.15">
      <c r="A406" s="187"/>
    </row>
    <row r="408" spans="1:89" x14ac:dyDescent="0.15">
      <c r="A408" s="301">
        <f>+A377+1</f>
        <v>44118</v>
      </c>
      <c r="B408" s="301"/>
      <c r="C408" s="301"/>
      <c r="D408" s="301"/>
      <c r="BI408" s="300">
        <f>+BI377+1</f>
        <v>44118</v>
      </c>
      <c r="BJ408" s="300"/>
      <c r="BK408" s="300"/>
      <c r="BL408" s="300"/>
    </row>
    <row r="409" spans="1:89" ht="14" thickBot="1" x14ac:dyDescent="0.2">
      <c r="AE409" s="272" t="s">
        <v>84</v>
      </c>
    </row>
    <row r="410" spans="1:89" ht="15" thickTop="1" thickBot="1" x14ac:dyDescent="0.2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 x14ac:dyDescent="0.2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 x14ac:dyDescent="0.15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532</v>
      </c>
      <c r="AG412" s="186">
        <f t="shared" ref="AG412:AV413" si="7016">SUMIF($A$9:$A$32,$AE412,C$412:C$435)</f>
        <v>353</v>
      </c>
      <c r="AH412" s="127">
        <f t="shared" si="7016"/>
        <v>197</v>
      </c>
      <c r="AI412" s="180">
        <f t="shared" si="7016"/>
        <v>294</v>
      </c>
      <c r="AJ412" s="126">
        <f t="shared" si="7016"/>
        <v>535</v>
      </c>
      <c r="AK412" s="128">
        <f t="shared" si="7016"/>
        <v>335</v>
      </c>
      <c r="AL412" s="127">
        <f t="shared" si="7016"/>
        <v>577</v>
      </c>
      <c r="AM412" s="180">
        <f t="shared" si="7016"/>
        <v>521</v>
      </c>
      <c r="AN412" s="126">
        <f t="shared" si="7016"/>
        <v>92</v>
      </c>
      <c r="AO412" s="128">
        <f t="shared" si="7016"/>
        <v>178</v>
      </c>
      <c r="AP412" s="127">
        <f t="shared" si="7016"/>
        <v>201</v>
      </c>
      <c r="AQ412" s="126">
        <f t="shared" si="7016"/>
        <v>413</v>
      </c>
      <c r="AR412" s="179">
        <f t="shared" si="7016"/>
        <v>575</v>
      </c>
      <c r="AS412" s="181">
        <f t="shared" si="7016"/>
        <v>747</v>
      </c>
      <c r="AT412" s="126">
        <f t="shared" si="7016"/>
        <v>413</v>
      </c>
      <c r="AU412" s="128">
        <f t="shared" si="7016"/>
        <v>380</v>
      </c>
      <c r="AV412" s="127">
        <f t="shared" si="7016"/>
        <v>439</v>
      </c>
      <c r="AW412" s="180">
        <f t="shared" ref="AW412:BE413" si="7017">SUMIF($A$9:$A$32,$AE412,S$412:S$435)</f>
        <v>297</v>
      </c>
      <c r="AX412" s="126">
        <f t="shared" si="7017"/>
        <v>112</v>
      </c>
      <c r="AY412" s="128">
        <f t="shared" si="7017"/>
        <v>167</v>
      </c>
      <c r="AZ412" s="127">
        <f t="shared" si="7017"/>
        <v>226</v>
      </c>
      <c r="BA412" s="180">
        <f t="shared" si="7017"/>
        <v>370</v>
      </c>
      <c r="BB412" s="126">
        <f t="shared" si="7017"/>
        <v>317</v>
      </c>
      <c r="BC412" s="128">
        <f t="shared" si="7017"/>
        <v>293</v>
      </c>
      <c r="BD412" s="184">
        <f t="shared" si="7017"/>
        <v>485</v>
      </c>
      <c r="BE412" s="185">
        <f t="shared" si="7017"/>
        <v>478</v>
      </c>
      <c r="BF412" s="170">
        <f>AF412+AH412+AJ412+AL412+AN412+AP412+AR412+AT412+AV412+AX412+AZ412+BB412+BD412</f>
        <v>4701</v>
      </c>
      <c r="BG412" s="171">
        <f>AG412+AI412+AK412+AM412+AO412+AQ412+AS412+AU412+AW412+AY412+BA412+BC412+BE412</f>
        <v>4826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 x14ac:dyDescent="0.15">
      <c r="A413" s="137" t="s">
        <v>17</v>
      </c>
      <c r="B413" s="189">
        <v>125</v>
      </c>
      <c r="C413" s="190">
        <v>0</v>
      </c>
      <c r="D413" s="191">
        <v>75</v>
      </c>
      <c r="E413" s="192">
        <v>1</v>
      </c>
      <c r="F413" s="189">
        <v>214</v>
      </c>
      <c r="G413" s="193">
        <v>3</v>
      </c>
      <c r="H413" s="191">
        <v>162</v>
      </c>
      <c r="I413" s="192">
        <v>24</v>
      </c>
      <c r="J413" s="189">
        <v>9</v>
      </c>
      <c r="K413" s="193">
        <v>5</v>
      </c>
      <c r="L413" s="191">
        <v>7</v>
      </c>
      <c r="M413" s="189">
        <v>16</v>
      </c>
      <c r="N413" s="194">
        <v>42</v>
      </c>
      <c r="O413" s="195">
        <v>0</v>
      </c>
      <c r="P413" s="189">
        <v>16</v>
      </c>
      <c r="Q413" s="193">
        <v>0</v>
      </c>
      <c r="R413" s="191">
        <v>9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2">
        <v>659</v>
      </c>
      <c r="AC413" s="173">
        <f t="shared" ref="AC413:AC435" si="7045">SUM(C413,E413,G413,I413,K413,M413,O413,Q413,S413,U413,W413,Y413,AA413)</f>
        <v>49</v>
      </c>
      <c r="AE413" s="277" t="str">
        <f>$AE$10</f>
        <v>08:00 - 08:59</v>
      </c>
      <c r="AF413" s="126">
        <f>SUMIF($A$9:$A$32,$AE413,B$412:B$435)</f>
        <v>550</v>
      </c>
      <c r="AG413" s="190">
        <f t="shared" si="7016"/>
        <v>466</v>
      </c>
      <c r="AH413" s="191">
        <f t="shared" si="7016"/>
        <v>206</v>
      </c>
      <c r="AI413" s="192">
        <f t="shared" si="7016"/>
        <v>214</v>
      </c>
      <c r="AJ413" s="278">
        <f t="shared" si="7016"/>
        <v>439</v>
      </c>
      <c r="AK413" s="193">
        <f t="shared" si="7016"/>
        <v>304</v>
      </c>
      <c r="AL413" s="191">
        <f t="shared" si="7016"/>
        <v>645</v>
      </c>
      <c r="AM413" s="192">
        <f t="shared" si="7016"/>
        <v>504</v>
      </c>
      <c r="AN413" s="278">
        <f t="shared" si="7016"/>
        <v>83</v>
      </c>
      <c r="AO413" s="193">
        <f t="shared" si="7016"/>
        <v>196</v>
      </c>
      <c r="AP413" s="191">
        <f t="shared" si="7016"/>
        <v>201</v>
      </c>
      <c r="AQ413" s="278">
        <f t="shared" si="7016"/>
        <v>441</v>
      </c>
      <c r="AR413" s="194">
        <f t="shared" si="7016"/>
        <v>549</v>
      </c>
      <c r="AS413" s="195">
        <f t="shared" si="7016"/>
        <v>811</v>
      </c>
      <c r="AT413" s="278">
        <f t="shared" si="7016"/>
        <v>383</v>
      </c>
      <c r="AU413" s="193">
        <f t="shared" si="7016"/>
        <v>323</v>
      </c>
      <c r="AV413" s="191">
        <f t="shared" si="7016"/>
        <v>515</v>
      </c>
      <c r="AW413" s="192">
        <f t="shared" si="7017"/>
        <v>294</v>
      </c>
      <c r="AX413" s="278">
        <f t="shared" si="7017"/>
        <v>80</v>
      </c>
      <c r="AY413" s="193">
        <f t="shared" si="7017"/>
        <v>167</v>
      </c>
      <c r="AZ413" s="191">
        <f t="shared" si="7017"/>
        <v>197</v>
      </c>
      <c r="BA413" s="192">
        <f t="shared" si="7017"/>
        <v>418</v>
      </c>
      <c r="BB413" s="278">
        <f t="shared" si="7017"/>
        <v>337</v>
      </c>
      <c r="BC413" s="193">
        <f t="shared" si="7017"/>
        <v>252</v>
      </c>
      <c r="BD413" s="191">
        <f t="shared" si="7017"/>
        <v>453</v>
      </c>
      <c r="BE413" s="278">
        <f t="shared" si="7017"/>
        <v>554</v>
      </c>
      <c r="BF413" s="172">
        <f>SUM(AF413,AH413,AJ413,AL413,AN413,AP413,AR413,AT413,AV413,AX413,AZ413,BB413,BD413)</f>
        <v>4638</v>
      </c>
      <c r="BG413" s="173">
        <f>SUM(AG413,AI413,AK413,AM413,AO413,AQ413,AS413,AU413,AW413,AY413,BA413,BC413,BE413)</f>
        <v>4944</v>
      </c>
      <c r="BI413" s="137" t="s">
        <v>17</v>
      </c>
      <c r="BJ413" s="129">
        <f>B413/B436</f>
        <v>1.749475157452764E-2</v>
      </c>
      <c r="BK413" s="130">
        <f t="shared" ref="BK413" si="7046">C413/C436</f>
        <v>0</v>
      </c>
      <c r="BL413" s="131">
        <f t="shared" ref="BL413" si="7047">D413/D436</f>
        <v>2.4139040875442549E-2</v>
      </c>
      <c r="BM413" s="132">
        <f t="shared" ref="BM413" si="7048">E413/E436</f>
        <v>2.8645087367516471E-4</v>
      </c>
      <c r="BN413" s="129">
        <f t="shared" ref="BN413" si="7049">F413/F436</f>
        <v>3.2146612588252965E-2</v>
      </c>
      <c r="BO413" s="130">
        <f t="shared" ref="BO413" si="7050">G413/G436</f>
        <v>4.8669695003244649E-4</v>
      </c>
      <c r="BP413" s="131">
        <f t="shared" ref="BP413" si="7051">H413/H436</f>
        <v>1.7755370451556333E-2</v>
      </c>
      <c r="BQ413" s="132">
        <f t="shared" ref="BQ413" si="7052">I413/I436</f>
        <v>2.7736045302207326E-3</v>
      </c>
      <c r="BR413" s="129">
        <f t="shared" ref="BR413" si="7053">J413/J436</f>
        <v>4.4999999999999997E-3</v>
      </c>
      <c r="BS413" s="130">
        <f t="shared" ref="BS413" si="7054">K413/K436</f>
        <v>3.0618493570116348E-3</v>
      </c>
      <c r="BT413" s="131">
        <f t="shared" ref="BT413" si="7055">L413/L436</f>
        <v>1.6051364365971107E-3</v>
      </c>
      <c r="BU413" s="129">
        <f t="shared" ref="BU413" si="7056">M413/M436</f>
        <v>3.9350713231677322E-3</v>
      </c>
      <c r="BV413" s="133">
        <f t="shared" ref="BV413" si="7057">N413/N436</f>
        <v>5.1357300073367569E-3</v>
      </c>
      <c r="BW413" s="134">
        <f t="shared" ref="BW413" si="7058">O413/O436</f>
        <v>0</v>
      </c>
      <c r="BX413" s="129">
        <f t="shared" ref="BX413" si="7059">P413/P436</f>
        <v>3.2646398694144052E-3</v>
      </c>
      <c r="BY413" s="130">
        <f t="shared" ref="BY413" si="7060">Q413/Q436</f>
        <v>0</v>
      </c>
      <c r="BZ413" s="131">
        <f t="shared" ref="BZ413" si="7061">R413/R436</f>
        <v>1.6599040944300996E-3</v>
      </c>
      <c r="CA413" s="132">
        <f t="shared" ref="CA413" si="7062">S413/S436</f>
        <v>0</v>
      </c>
      <c r="CB413" s="129">
        <f t="shared" ref="CB413" si="7063">T413/T436</f>
        <v>0</v>
      </c>
      <c r="CC413" s="130">
        <f t="shared" ref="CC413" si="7064">U413/U436</f>
        <v>0</v>
      </c>
      <c r="CD413" s="131">
        <f t="shared" ref="CD413" si="7065">V413/V436</f>
        <v>0</v>
      </c>
      <c r="CE413" s="132">
        <f t="shared" ref="CE413" si="7066">W413/W436</f>
        <v>0</v>
      </c>
      <c r="CF413" s="129">
        <f t="shared" ref="CF413" si="7067">X413/X436</f>
        <v>0</v>
      </c>
      <c r="CG413" s="130">
        <f t="shared" ref="CG413" si="7068">Y413/Y436</f>
        <v>0</v>
      </c>
      <c r="CH413" s="131">
        <f t="shared" ref="CH413" si="7069">Z413/Z436</f>
        <v>0</v>
      </c>
      <c r="CI413" s="129">
        <f t="shared" ref="CI413" si="7070">AA413/AA436</f>
        <v>0</v>
      </c>
      <c r="CJ413" s="135">
        <f t="shared" ref="CJ413" si="7071">AB413/AB436</f>
        <v>9.595363939486597E-3</v>
      </c>
      <c r="CK413" s="136">
        <f t="shared" ref="CK413" si="7072">AC413/AC436</f>
        <v>7.1562098375978504E-4</v>
      </c>
    </row>
    <row r="414" spans="1:89" ht="14" thickBot="1" x14ac:dyDescent="0.2">
      <c r="A414" s="146" t="s">
        <v>18</v>
      </c>
      <c r="B414" s="196">
        <v>436</v>
      </c>
      <c r="C414" s="197">
        <v>0</v>
      </c>
      <c r="D414" s="198">
        <v>202</v>
      </c>
      <c r="E414" s="199">
        <v>2</v>
      </c>
      <c r="F414" s="196">
        <v>511</v>
      </c>
      <c r="G414" s="200">
        <v>10</v>
      </c>
      <c r="H414" s="198">
        <v>419</v>
      </c>
      <c r="I414" s="199">
        <v>104</v>
      </c>
      <c r="J414" s="196">
        <v>36</v>
      </c>
      <c r="K414" s="200">
        <v>57</v>
      </c>
      <c r="L414" s="198">
        <v>107</v>
      </c>
      <c r="M414" s="196">
        <v>149</v>
      </c>
      <c r="N414" s="201">
        <v>322</v>
      </c>
      <c r="O414" s="202">
        <v>377</v>
      </c>
      <c r="P414" s="196">
        <v>199</v>
      </c>
      <c r="Q414" s="200">
        <v>237</v>
      </c>
      <c r="R414" s="198">
        <v>171</v>
      </c>
      <c r="S414" s="199">
        <v>187</v>
      </c>
      <c r="T414" s="196">
        <v>36</v>
      </c>
      <c r="U414" s="200">
        <v>86</v>
      </c>
      <c r="V414" s="198">
        <v>122</v>
      </c>
      <c r="W414" s="199">
        <v>185</v>
      </c>
      <c r="X414" s="196">
        <v>136</v>
      </c>
      <c r="Y414" s="200">
        <v>134</v>
      </c>
      <c r="Z414" s="198">
        <v>403</v>
      </c>
      <c r="AA414" s="196">
        <v>220</v>
      </c>
      <c r="AB414" s="172">
        <v>3100</v>
      </c>
      <c r="AC414" s="173">
        <f t="shared" si="7045"/>
        <v>1748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6.1021693491952411E-2</v>
      </c>
      <c r="BK414" s="130">
        <f t="shared" ref="BK414" si="7073">C414/C436</f>
        <v>0</v>
      </c>
      <c r="BL414" s="131">
        <f t="shared" ref="BL414" si="7074">D414/D436</f>
        <v>6.501448342452526E-2</v>
      </c>
      <c r="BM414" s="132">
        <f t="shared" ref="BM414" si="7075">E414/E436</f>
        <v>5.7290174735032942E-4</v>
      </c>
      <c r="BN414" s="129">
        <f t="shared" ref="BN414" si="7076">F414/F436</f>
        <v>7.6761303890641425E-2</v>
      </c>
      <c r="BO414" s="130">
        <f t="shared" ref="BO414" si="7077">G414/G436</f>
        <v>1.6223231667748216E-3</v>
      </c>
      <c r="BP414" s="131">
        <f t="shared" ref="BP414" si="7078">H414/H436</f>
        <v>4.592284085927225E-2</v>
      </c>
      <c r="BQ414" s="132">
        <f t="shared" ref="BQ414" si="7079">I414/I436</f>
        <v>1.2018952964289842E-2</v>
      </c>
      <c r="BR414" s="129">
        <f t="shared" ref="BR414" si="7080">J414/J436</f>
        <v>1.7999999999999999E-2</v>
      </c>
      <c r="BS414" s="130">
        <f t="shared" ref="BS414" si="7081">K414/K436</f>
        <v>3.4905082669932641E-2</v>
      </c>
      <c r="BT414" s="131">
        <f t="shared" ref="BT414" si="7082">L414/L436</f>
        <v>2.4535656959412979E-2</v>
      </c>
      <c r="BU414" s="129">
        <f t="shared" ref="BU414" si="7083">M414/M436</f>
        <v>3.6645351696999506E-2</v>
      </c>
      <c r="BV414" s="133">
        <f t="shared" ref="BV414" si="7084">N414/N436</f>
        <v>3.9373930056248473E-2</v>
      </c>
      <c r="BW414" s="134">
        <f t="shared" ref="BW414" si="7085">O414/O436</f>
        <v>4.3433179723502302E-2</v>
      </c>
      <c r="BX414" s="129">
        <f t="shared" ref="BX414" si="7086">P414/P436</f>
        <v>4.0603958375841666E-2</v>
      </c>
      <c r="BY414" s="130">
        <f t="shared" ref="BY414" si="7087">Q414/Q436</f>
        <v>5.1510541186698545E-2</v>
      </c>
      <c r="BZ414" s="131">
        <f t="shared" ref="BZ414" si="7088">R414/R436</f>
        <v>3.1538177794171895E-2</v>
      </c>
      <c r="CA414" s="132">
        <f t="shared" ref="CA414" si="7089">S414/S436</f>
        <v>3.4901082493467711E-2</v>
      </c>
      <c r="CB414" s="129">
        <f t="shared" ref="CB414" si="7090">T414/T436</f>
        <v>2.4423337856173677E-2</v>
      </c>
      <c r="CC414" s="130">
        <f t="shared" ref="CC414" si="7091">U414/U436</f>
        <v>6.9187449718423166E-2</v>
      </c>
      <c r="CD414" s="131">
        <f t="shared" ref="CD414" si="7092">V414/V436</f>
        <v>2.3800234100663287E-2</v>
      </c>
      <c r="CE414" s="132">
        <f t="shared" ref="CE414" si="7093">W414/W436</f>
        <v>3.6764705882352942E-2</v>
      </c>
      <c r="CF414" s="129">
        <f t="shared" ref="CF414" si="7094">X414/X436</f>
        <v>3.2818532818532815E-2</v>
      </c>
      <c r="CG414" s="130">
        <f t="shared" ref="CG414" si="7095">Y414/Y436</f>
        <v>4.6820405310971348E-2</v>
      </c>
      <c r="CH414" s="131">
        <f t="shared" ref="CH414" si="7096">Z414/Z436</f>
        <v>5.7244318181818181E-2</v>
      </c>
      <c r="CI414" s="129">
        <f t="shared" ref="CI414" si="7097">AA414/AA436</f>
        <v>2.370178840767076E-2</v>
      </c>
      <c r="CJ414" s="135">
        <f t="shared" ref="CJ414" si="7098">AB414/AB436</f>
        <v>4.5137523842804936E-2</v>
      </c>
      <c r="CK414" s="136">
        <f t="shared" ref="CK414" si="7099">AC414/AC436</f>
        <v>2.5528683257389884E-2</v>
      </c>
    </row>
    <row r="415" spans="1:89" ht="15" thickTop="1" thickBot="1" x14ac:dyDescent="0.2">
      <c r="A415" s="137" t="s">
        <v>19</v>
      </c>
      <c r="B415" s="189">
        <v>630</v>
      </c>
      <c r="C415" s="190">
        <v>198</v>
      </c>
      <c r="D415" s="191">
        <v>240</v>
      </c>
      <c r="E415" s="192">
        <v>182</v>
      </c>
      <c r="F415" s="189">
        <v>350</v>
      </c>
      <c r="G415" s="193">
        <v>299</v>
      </c>
      <c r="H415" s="191">
        <v>655</v>
      </c>
      <c r="I415" s="192">
        <v>453</v>
      </c>
      <c r="J415" s="189">
        <v>67</v>
      </c>
      <c r="K415" s="193">
        <v>180</v>
      </c>
      <c r="L415" s="191">
        <v>261</v>
      </c>
      <c r="M415" s="189">
        <v>323</v>
      </c>
      <c r="N415" s="194">
        <v>555</v>
      </c>
      <c r="O415" s="195">
        <v>668</v>
      </c>
      <c r="P415" s="189">
        <v>424</v>
      </c>
      <c r="Q415" s="193">
        <v>390</v>
      </c>
      <c r="R415" s="191">
        <v>369</v>
      </c>
      <c r="S415" s="192">
        <v>256</v>
      </c>
      <c r="T415" s="189">
        <v>72</v>
      </c>
      <c r="U415" s="193">
        <v>156</v>
      </c>
      <c r="V415" s="191">
        <v>305</v>
      </c>
      <c r="W415" s="192">
        <v>341</v>
      </c>
      <c r="X415" s="189">
        <v>293</v>
      </c>
      <c r="Y415" s="193">
        <v>234</v>
      </c>
      <c r="Z415" s="191">
        <v>536</v>
      </c>
      <c r="AA415" s="189">
        <v>425</v>
      </c>
      <c r="AB415" s="172">
        <v>4757</v>
      </c>
      <c r="AC415" s="173">
        <f t="shared" si="7045"/>
        <v>4105</v>
      </c>
      <c r="AE415" s="269" t="s">
        <v>13</v>
      </c>
      <c r="AF415" s="20">
        <f t="shared" ref="AF415:BG415" si="7100">SUM(AF412:AF414)</f>
        <v>1082</v>
      </c>
      <c r="AG415" s="21">
        <f t="shared" si="7100"/>
        <v>819</v>
      </c>
      <c r="AH415" s="20">
        <f t="shared" si="7100"/>
        <v>403</v>
      </c>
      <c r="AI415" s="21">
        <f t="shared" si="7100"/>
        <v>508</v>
      </c>
      <c r="AJ415" s="20">
        <f t="shared" si="7100"/>
        <v>974</v>
      </c>
      <c r="AK415" s="21">
        <f t="shared" si="7100"/>
        <v>639</v>
      </c>
      <c r="AL415" s="20">
        <f t="shared" si="7100"/>
        <v>1222</v>
      </c>
      <c r="AM415" s="21">
        <f t="shared" si="7100"/>
        <v>1025</v>
      </c>
      <c r="AN415" s="20">
        <f t="shared" si="7100"/>
        <v>175</v>
      </c>
      <c r="AO415" s="21">
        <f t="shared" si="7100"/>
        <v>374</v>
      </c>
      <c r="AP415" s="20">
        <f t="shared" si="7100"/>
        <v>402</v>
      </c>
      <c r="AQ415" s="21">
        <f t="shared" si="7100"/>
        <v>854</v>
      </c>
      <c r="AR415" s="20">
        <f t="shared" si="7100"/>
        <v>1124</v>
      </c>
      <c r="AS415" s="21">
        <f t="shared" si="7100"/>
        <v>1558</v>
      </c>
      <c r="AT415" s="20">
        <f t="shared" si="7100"/>
        <v>796</v>
      </c>
      <c r="AU415" s="21">
        <f t="shared" si="7100"/>
        <v>703</v>
      </c>
      <c r="AV415" s="20">
        <f t="shared" si="7100"/>
        <v>954</v>
      </c>
      <c r="AW415" s="21">
        <f t="shared" si="7100"/>
        <v>591</v>
      </c>
      <c r="AX415" s="20">
        <f t="shared" si="7100"/>
        <v>192</v>
      </c>
      <c r="AY415" s="21">
        <f t="shared" si="7100"/>
        <v>334</v>
      </c>
      <c r="AZ415" s="20">
        <f t="shared" si="7100"/>
        <v>423</v>
      </c>
      <c r="BA415" s="21">
        <f t="shared" si="7100"/>
        <v>788</v>
      </c>
      <c r="BB415" s="20">
        <f t="shared" si="7100"/>
        <v>654</v>
      </c>
      <c r="BC415" s="21">
        <f t="shared" si="7100"/>
        <v>545</v>
      </c>
      <c r="BD415" s="20">
        <f t="shared" si="7100"/>
        <v>938</v>
      </c>
      <c r="BE415" s="21">
        <f t="shared" si="7100"/>
        <v>1032</v>
      </c>
      <c r="BF415" s="174">
        <f t="shared" si="7100"/>
        <v>9339</v>
      </c>
      <c r="BG415" s="175">
        <f t="shared" si="7100"/>
        <v>9770</v>
      </c>
      <c r="BI415" s="137" t="s">
        <v>19</v>
      </c>
      <c r="BJ415" s="129">
        <f>B415/B436</f>
        <v>8.8173547935619309E-2</v>
      </c>
      <c r="BK415" s="130">
        <f t="shared" ref="BK415" si="7101">C415/C436</f>
        <v>2.6731470230862697E-2</v>
      </c>
      <c r="BL415" s="131">
        <f t="shared" ref="BL415" si="7102">D415/D436</f>
        <v>7.7244930801416159E-2</v>
      </c>
      <c r="BM415" s="132">
        <f t="shared" ref="BM415" si="7103">E415/E436</f>
        <v>5.2134059008879977E-2</v>
      </c>
      <c r="BN415" s="129">
        <f t="shared" ref="BN415" si="7104">F415/F436</f>
        <v>5.2576235541535225E-2</v>
      </c>
      <c r="BO415" s="130">
        <f t="shared" ref="BO415" si="7105">G415/G436</f>
        <v>4.8507462686567165E-2</v>
      </c>
      <c r="BP415" s="131">
        <f t="shared" ref="BP415" si="7106">H415/H436</f>
        <v>7.1788689171416051E-2</v>
      </c>
      <c r="BQ415" s="132">
        <f t="shared" ref="BQ415" si="7107">I415/I436</f>
        <v>5.2351785507916332E-2</v>
      </c>
      <c r="BR415" s="129">
        <f t="shared" ref="BR415" si="7108">J415/J436</f>
        <v>3.3500000000000002E-2</v>
      </c>
      <c r="BS415" s="130">
        <f t="shared" ref="BS415" si="7109">K415/K436</f>
        <v>0.11022657685241886</v>
      </c>
      <c r="BT415" s="131">
        <f t="shared" ref="BT415" si="7110">L415/L436</f>
        <v>5.9848658564549413E-2</v>
      </c>
      <c r="BU415" s="129">
        <f t="shared" ref="BU415" si="7111">M415/M436</f>
        <v>7.9439252336448593E-2</v>
      </c>
      <c r="BV415" s="133">
        <f t="shared" ref="BV415" si="7112">N415/N436</f>
        <v>6.7865003668378582E-2</v>
      </c>
      <c r="BW415" s="134">
        <f t="shared" ref="BW415" si="7113">O415/O436</f>
        <v>7.6958525345622114E-2</v>
      </c>
      <c r="BX415" s="129">
        <f t="shared" ref="BX415" si="7114">P415/P436</f>
        <v>8.6512956539481739E-2</v>
      </c>
      <c r="BY415" s="130">
        <f t="shared" ref="BY415" si="7115">Q415/Q436</f>
        <v>8.4764181699630514E-2</v>
      </c>
      <c r="BZ415" s="131">
        <f t="shared" ref="BZ415" si="7116">R415/R436</f>
        <v>6.8056067871634082E-2</v>
      </c>
      <c r="CA415" s="132">
        <f t="shared" ref="CA415" si="7117">S415/S436</f>
        <v>4.7779022023142964E-2</v>
      </c>
      <c r="CB415" s="129">
        <f t="shared" ref="CB415" si="7118">T415/T436</f>
        <v>4.8846675712347354E-2</v>
      </c>
      <c r="CC415" s="130">
        <f t="shared" ref="CC415" si="7119">U415/U436</f>
        <v>0.12550281576830249</v>
      </c>
      <c r="CD415" s="131">
        <f t="shared" ref="CD415" si="7120">V415/V436</f>
        <v>5.950058525165821E-2</v>
      </c>
      <c r="CE415" s="132">
        <f t="shared" ref="CE415" si="7121">W415/W436</f>
        <v>6.7766295707472182E-2</v>
      </c>
      <c r="CF415" s="129">
        <f t="shared" ref="CF415" si="7122">X415/X436</f>
        <v>7.0704633204633202E-2</v>
      </c>
      <c r="CG415" s="130">
        <f t="shared" ref="CG415" si="7123">Y415/Y436</f>
        <v>8.1761006289308172E-2</v>
      </c>
      <c r="CH415" s="131">
        <f t="shared" ref="CH415" si="7124">Z415/Z436</f>
        <v>7.6136363636363641E-2</v>
      </c>
      <c r="CI415" s="129">
        <f t="shared" ref="CI415" si="7125">AA415/AA436</f>
        <v>4.5787545787545784E-2</v>
      </c>
      <c r="CJ415" s="135">
        <f t="shared" ref="CJ415" si="7126">AB415/AB436</f>
        <v>6.9264258361362283E-2</v>
      </c>
      <c r="CK415" s="136">
        <f t="shared" ref="CK415" si="7127">AC415/AC436</f>
        <v>5.9951513027222805E-2</v>
      </c>
    </row>
    <row r="416" spans="1:89" ht="14" thickTop="1" x14ac:dyDescent="0.15">
      <c r="A416" s="146" t="s">
        <v>20</v>
      </c>
      <c r="B416" s="196">
        <v>532</v>
      </c>
      <c r="C416" s="197">
        <v>353</v>
      </c>
      <c r="D416" s="198">
        <v>197</v>
      </c>
      <c r="E416" s="199">
        <v>294</v>
      </c>
      <c r="F416" s="196">
        <v>535</v>
      </c>
      <c r="G416" s="200">
        <v>335</v>
      </c>
      <c r="H416" s="198">
        <v>577</v>
      </c>
      <c r="I416" s="199">
        <v>521</v>
      </c>
      <c r="J416" s="196">
        <v>92</v>
      </c>
      <c r="K416" s="200">
        <v>178</v>
      </c>
      <c r="L416" s="198">
        <v>201</v>
      </c>
      <c r="M416" s="196">
        <v>413</v>
      </c>
      <c r="N416" s="201">
        <v>575</v>
      </c>
      <c r="O416" s="202">
        <v>747</v>
      </c>
      <c r="P416" s="196">
        <v>413</v>
      </c>
      <c r="Q416" s="200">
        <v>380</v>
      </c>
      <c r="R416" s="198">
        <v>439</v>
      </c>
      <c r="S416" s="199">
        <v>297</v>
      </c>
      <c r="T416" s="196">
        <v>112</v>
      </c>
      <c r="U416" s="200">
        <v>167</v>
      </c>
      <c r="V416" s="198">
        <v>226</v>
      </c>
      <c r="W416" s="199">
        <v>370</v>
      </c>
      <c r="X416" s="196">
        <v>317</v>
      </c>
      <c r="Y416" s="200">
        <v>293</v>
      </c>
      <c r="Z416" s="198">
        <v>485</v>
      </c>
      <c r="AA416" s="196">
        <v>478</v>
      </c>
      <c r="AB416" s="172">
        <v>4701</v>
      </c>
      <c r="AC416" s="173">
        <f t="shared" si="7045"/>
        <v>4826</v>
      </c>
      <c r="BI416" s="146" t="s">
        <v>20</v>
      </c>
      <c r="BJ416" s="129">
        <f>B416/B436</f>
        <v>7.4457662701189642E-2</v>
      </c>
      <c r="BK416" s="130">
        <f t="shared" ref="BK416" si="7128">C416/C436</f>
        <v>4.7657621169164305E-2</v>
      </c>
      <c r="BL416" s="131">
        <f t="shared" ref="BL416" si="7129">D416/D436</f>
        <v>6.3405214032829102E-2</v>
      </c>
      <c r="BM416" s="132">
        <f t="shared" ref="BM416" si="7130">E416/E436</f>
        <v>8.421655686049842E-2</v>
      </c>
      <c r="BN416" s="129">
        <f t="shared" ref="BN416" si="7131">F416/F436</f>
        <v>8.0366531470632413E-2</v>
      </c>
      <c r="BO416" s="130">
        <f t="shared" ref="BO416" si="7132">G416/G436</f>
        <v>5.434782608695652E-2</v>
      </c>
      <c r="BP416" s="131">
        <f t="shared" ref="BP416" si="7133">H416/H436</f>
        <v>6.3239807102148174E-2</v>
      </c>
      <c r="BQ416" s="132">
        <f t="shared" ref="BQ416" si="7134">I416/I436</f>
        <v>6.0210331676875069E-2</v>
      </c>
      <c r="BR416" s="129">
        <f t="shared" ref="BR416" si="7135">J416/J436</f>
        <v>4.5999999999999999E-2</v>
      </c>
      <c r="BS416" s="130">
        <f t="shared" ref="BS416" si="7136">K416/K436</f>
        <v>0.10900183710961421</v>
      </c>
      <c r="BT416" s="131">
        <f t="shared" ref="BT416" si="7137">L416/L436</f>
        <v>4.6090346250859893E-2</v>
      </c>
      <c r="BU416" s="129">
        <f t="shared" ref="BU416" si="7138">M416/M436</f>
        <v>0.1015740285292671</v>
      </c>
      <c r="BV416" s="133">
        <f t="shared" ref="BV416" si="7139">N416/N436</f>
        <v>7.0310589386157987E-2</v>
      </c>
      <c r="BW416" s="134">
        <f t="shared" ref="BW416" si="7140">O416/O436</f>
        <v>8.6059907834101376E-2</v>
      </c>
      <c r="BX416" s="129">
        <f t="shared" ref="BX416" si="7141">P416/P436</f>
        <v>8.4268516629259341E-2</v>
      </c>
      <c r="BY416" s="130">
        <f t="shared" ref="BY416" si="7142">Q416/Q436</f>
        <v>8.2590741143229729E-2</v>
      </c>
      <c r="BZ416" s="131">
        <f t="shared" ref="BZ416" si="7143">R416/R436</f>
        <v>8.0966433050534858E-2</v>
      </c>
      <c r="CA416" s="132">
        <f t="shared" ref="CA416" si="7144">S416/S436</f>
        <v>5.5431131019036954E-2</v>
      </c>
      <c r="CB416" s="129">
        <f t="shared" ref="CB416" si="7145">T416/T436</f>
        <v>7.5983717774762552E-2</v>
      </c>
      <c r="CC416" s="130">
        <f t="shared" ref="CC416" si="7146">U416/U436</f>
        <v>0.13435237329042637</v>
      </c>
      <c r="CD416" s="131">
        <f t="shared" ref="CD416" si="7147">V416/V436</f>
        <v>4.408895825204838E-2</v>
      </c>
      <c r="CE416" s="132">
        <f t="shared" ref="CE416" si="7148">W416/W436</f>
        <v>7.3529411764705885E-2</v>
      </c>
      <c r="CF416" s="129">
        <f t="shared" ref="CF416" si="7149">X416/X436</f>
        <v>7.6496138996138996E-2</v>
      </c>
      <c r="CG416" s="130">
        <f t="shared" ref="CG416" si="7150">Y416/Y436</f>
        <v>0.10237596086652691</v>
      </c>
      <c r="CH416" s="131">
        <f t="shared" ref="CH416" si="7151">Z416/Z436</f>
        <v>6.8892045454545456E-2</v>
      </c>
      <c r="CI416" s="129">
        <f t="shared" ref="CI416" si="7152">AA416/AA436</f>
        <v>5.1497522085757377E-2</v>
      </c>
      <c r="CJ416" s="135">
        <f t="shared" ref="CJ416" si="7153">AB416/AB436</f>
        <v>6.8448870833879349E-2</v>
      </c>
      <c r="CK416" s="136">
        <f t="shared" ref="CK416" si="7154">AC416/AC436</f>
        <v>7.04813646454025E-2</v>
      </c>
    </row>
    <row r="417" spans="1:89" ht="14" thickBot="1" x14ac:dyDescent="0.2">
      <c r="A417" s="137" t="s">
        <v>21</v>
      </c>
      <c r="B417" s="189">
        <v>550</v>
      </c>
      <c r="C417" s="190">
        <v>466</v>
      </c>
      <c r="D417" s="191">
        <v>206</v>
      </c>
      <c r="E417" s="192">
        <v>214</v>
      </c>
      <c r="F417" s="189">
        <v>439</v>
      </c>
      <c r="G417" s="193">
        <v>304</v>
      </c>
      <c r="H417" s="191">
        <v>645</v>
      </c>
      <c r="I417" s="192">
        <v>504</v>
      </c>
      <c r="J417" s="189">
        <v>83</v>
      </c>
      <c r="K417" s="193">
        <v>196</v>
      </c>
      <c r="L417" s="191">
        <v>201</v>
      </c>
      <c r="M417" s="189">
        <v>441</v>
      </c>
      <c r="N417" s="194">
        <v>549</v>
      </c>
      <c r="O417" s="195">
        <v>811</v>
      </c>
      <c r="P417" s="189">
        <v>383</v>
      </c>
      <c r="Q417" s="193">
        <v>323</v>
      </c>
      <c r="R417" s="191">
        <v>515</v>
      </c>
      <c r="S417" s="192">
        <v>294</v>
      </c>
      <c r="T417" s="189">
        <v>80</v>
      </c>
      <c r="U417" s="193">
        <v>167</v>
      </c>
      <c r="V417" s="191">
        <v>197</v>
      </c>
      <c r="W417" s="192">
        <v>418</v>
      </c>
      <c r="X417" s="189">
        <v>337</v>
      </c>
      <c r="Y417" s="193">
        <v>252</v>
      </c>
      <c r="Z417" s="191">
        <v>453</v>
      </c>
      <c r="AA417" s="189">
        <v>554</v>
      </c>
      <c r="AB417" s="172">
        <v>4638</v>
      </c>
      <c r="AC417" s="173">
        <f t="shared" si="7045"/>
        <v>4944</v>
      </c>
      <c r="AE417" s="272" t="s">
        <v>85</v>
      </c>
      <c r="BI417" s="137" t="s">
        <v>21</v>
      </c>
      <c r="BJ417" s="129">
        <f>B417/B436</f>
        <v>7.6976906927921626E-2</v>
      </c>
      <c r="BK417" s="130">
        <f t="shared" ref="BK417" si="7155">C417/C436</f>
        <v>6.2913460240313218E-2</v>
      </c>
      <c r="BL417" s="131">
        <f t="shared" ref="BL417" si="7156">D417/D436</f>
        <v>6.63018989378822E-2</v>
      </c>
      <c r="BM417" s="132">
        <f t="shared" ref="BM417" si="7157">E417/E436</f>
        <v>6.1300486966485247E-2</v>
      </c>
      <c r="BN417" s="129">
        <f t="shared" ref="BN417" si="7158">F417/F436</f>
        <v>6.5945621150668474E-2</v>
      </c>
      <c r="BO417" s="130">
        <f t="shared" ref="BO417" si="7159">G417/G436</f>
        <v>4.9318624269954578E-2</v>
      </c>
      <c r="BP417" s="131">
        <f t="shared" ref="BP417" si="7160">H417/H436</f>
        <v>7.0692678649715041E-2</v>
      </c>
      <c r="BQ417" s="132">
        <f t="shared" ref="BQ417" si="7161">I417/I436</f>
        <v>5.8245695134635386E-2</v>
      </c>
      <c r="BR417" s="129">
        <f t="shared" ref="BR417" si="7162">J417/J436</f>
        <v>4.1500000000000002E-2</v>
      </c>
      <c r="BS417" s="130">
        <f t="shared" ref="BS417" si="7163">K417/K436</f>
        <v>0.12002449479485609</v>
      </c>
      <c r="BT417" s="131">
        <f t="shared" ref="BT417" si="7164">L417/L436</f>
        <v>4.6090346250859893E-2</v>
      </c>
      <c r="BU417" s="129">
        <f t="shared" ref="BU417" si="7165">M417/M436</f>
        <v>0.10846040334481062</v>
      </c>
      <c r="BV417" s="133">
        <f t="shared" ref="BV417" si="7166">N417/N436</f>
        <v>6.7131327953044759E-2</v>
      </c>
      <c r="BW417" s="134">
        <f t="shared" ref="BW417" si="7167">O417/O436</f>
        <v>9.3433179723502305E-2</v>
      </c>
      <c r="BX417" s="129">
        <f t="shared" ref="BX417" si="7168">P417/P436</f>
        <v>7.8147316874107323E-2</v>
      </c>
      <c r="BY417" s="130">
        <f t="shared" ref="BY417" si="7169">Q417/Q436</f>
        <v>7.020212997174527E-2</v>
      </c>
      <c r="BZ417" s="131">
        <f t="shared" ref="BZ417" si="7170">R417/R436</f>
        <v>9.4983400959055705E-2</v>
      </c>
      <c r="CA417" s="132">
        <f t="shared" ref="CA417" si="7171">S417/S436</f>
        <v>5.4871220604703244E-2</v>
      </c>
      <c r="CB417" s="129">
        <f t="shared" ref="CB417" si="7172">T417/T436</f>
        <v>5.4274084124830396E-2</v>
      </c>
      <c r="CC417" s="130">
        <f t="shared" ref="CC417" si="7173">U417/U436</f>
        <v>0.13435237329042637</v>
      </c>
      <c r="CD417" s="131">
        <f t="shared" ref="CD417" si="7174">V417/V436</f>
        <v>3.8431525555989075E-2</v>
      </c>
      <c r="CE417" s="132">
        <f t="shared" ref="CE417" si="7175">W417/W436</f>
        <v>8.3068362480127181E-2</v>
      </c>
      <c r="CF417" s="129">
        <f t="shared" ref="CF417" si="7176">X417/X436</f>
        <v>8.1322393822393826E-2</v>
      </c>
      <c r="CG417" s="130">
        <f t="shared" ref="CG417" si="7177">Y417/Y436</f>
        <v>8.8050314465408799E-2</v>
      </c>
      <c r="CH417" s="131">
        <f t="shared" ref="CH417" si="7178">Z417/Z436</f>
        <v>6.4346590909090909E-2</v>
      </c>
      <c r="CI417" s="129">
        <f t="shared" ref="CI417" si="7179">AA417/AA436</f>
        <v>5.96854126265891E-2</v>
      </c>
      <c r="CJ417" s="135">
        <f t="shared" ref="CJ417" si="7180">AB417/AB436</f>
        <v>6.7531559865461055E-2</v>
      </c>
      <c r="CK417" s="136">
        <f t="shared" ref="CK417" si="7181">AC417/AC436</f>
        <v>7.2204696810375044E-2</v>
      </c>
    </row>
    <row r="418" spans="1:89" ht="15" thickTop="1" thickBot="1" x14ac:dyDescent="0.2">
      <c r="A418" s="146" t="s">
        <v>22</v>
      </c>
      <c r="B418" s="196">
        <v>535</v>
      </c>
      <c r="C418" s="197">
        <v>599</v>
      </c>
      <c r="D418" s="198">
        <v>233</v>
      </c>
      <c r="E418" s="199">
        <v>185</v>
      </c>
      <c r="F418" s="196">
        <v>600</v>
      </c>
      <c r="G418" s="200">
        <v>208</v>
      </c>
      <c r="H418" s="198">
        <v>598</v>
      </c>
      <c r="I418" s="199">
        <v>514</v>
      </c>
      <c r="J418" s="196">
        <v>112</v>
      </c>
      <c r="K418" s="200">
        <v>187</v>
      </c>
      <c r="L418" s="198">
        <v>202</v>
      </c>
      <c r="M418" s="196">
        <v>448</v>
      </c>
      <c r="N418" s="201">
        <v>577</v>
      </c>
      <c r="O418" s="202">
        <v>720</v>
      </c>
      <c r="P418" s="196">
        <v>354</v>
      </c>
      <c r="Q418" s="200">
        <v>242</v>
      </c>
      <c r="R418" s="198">
        <v>452</v>
      </c>
      <c r="S418" s="199">
        <v>269</v>
      </c>
      <c r="T418" s="196">
        <v>70</v>
      </c>
      <c r="U418" s="200">
        <v>96</v>
      </c>
      <c r="V418" s="198">
        <v>212</v>
      </c>
      <c r="W418" s="199">
        <v>529</v>
      </c>
      <c r="X418" s="196">
        <v>262</v>
      </c>
      <c r="Y418" s="200">
        <v>241</v>
      </c>
      <c r="Z418" s="198">
        <v>490</v>
      </c>
      <c r="AA418" s="196">
        <v>460</v>
      </c>
      <c r="AB418" s="172">
        <v>4697</v>
      </c>
      <c r="AC418" s="173">
        <f t="shared" si="7045"/>
        <v>4698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7.4877536738978304E-2</v>
      </c>
      <c r="BK418" s="130">
        <f t="shared" ref="BK418" si="7182">C418/C436</f>
        <v>8.0869447819630083E-2</v>
      </c>
      <c r="BL418" s="131">
        <f t="shared" ref="BL418" si="7183">D418/D436</f>
        <v>7.4991953653041524E-2</v>
      </c>
      <c r="BM418" s="132">
        <f t="shared" ref="BM418" si="7184">E418/E436</f>
        <v>5.2993411629905472E-2</v>
      </c>
      <c r="BN418" s="129">
        <f t="shared" ref="BN418" si="7185">F418/F436</f>
        <v>9.013068949977468E-2</v>
      </c>
      <c r="BO418" s="130">
        <f t="shared" ref="BO418" si="7186">G418/G436</f>
        <v>3.3744321868916287E-2</v>
      </c>
      <c r="BP418" s="131">
        <f t="shared" ref="BP418" si="7187">H418/H436</f>
        <v>6.5541429197720297E-2</v>
      </c>
      <c r="BQ418" s="132">
        <f t="shared" ref="BQ418" si="7188">I418/I436</f>
        <v>5.9401363688894024E-2</v>
      </c>
      <c r="BR418" s="129">
        <f t="shared" ref="BR418" si="7189">J418/J436</f>
        <v>5.6000000000000001E-2</v>
      </c>
      <c r="BS418" s="130">
        <f t="shared" ref="BS418" si="7190">K418/K436</f>
        <v>0.11451316595223515</v>
      </c>
      <c r="BT418" s="131">
        <f t="shared" ref="BT418" si="7191">L418/L436</f>
        <v>4.6319651456088053E-2</v>
      </c>
      <c r="BU418" s="129">
        <f t="shared" ref="BU418" si="7192">M418/M436</f>
        <v>0.11018199704869651</v>
      </c>
      <c r="BV418" s="133">
        <f t="shared" ref="BV418" si="7193">N418/N436</f>
        <v>7.0555147957935924E-2</v>
      </c>
      <c r="BW418" s="134">
        <f t="shared" ref="BW418" si="7194">O418/O436</f>
        <v>8.294930875576037E-2</v>
      </c>
      <c r="BX418" s="129">
        <f t="shared" ref="BX418" si="7195">P418/P436</f>
        <v>7.2230157110793711E-2</v>
      </c>
      <c r="BY418" s="130">
        <f t="shared" ref="BY418" si="7196">Q418/Q436</f>
        <v>5.2597261464898938E-2</v>
      </c>
      <c r="BZ418" s="131">
        <f t="shared" ref="BZ418" si="7197">R418/R436</f>
        <v>8.3364072298045003E-2</v>
      </c>
      <c r="CA418" s="132">
        <f t="shared" ref="CA418" si="7198">S418/S436</f>
        <v>5.0205300485255691E-2</v>
      </c>
      <c r="CB418" s="129">
        <f t="shared" ref="CB418" si="7199">T418/T436</f>
        <v>4.7489823609226593E-2</v>
      </c>
      <c r="CC418" s="130">
        <f t="shared" ref="CC418" si="7200">U418/U436</f>
        <v>7.7232502011263068E-2</v>
      </c>
      <c r="CD418" s="131">
        <f t="shared" ref="CD418" si="7201">V418/V436</f>
        <v>4.1357783847054234E-2</v>
      </c>
      <c r="CE418" s="132">
        <f t="shared" ref="CE418" si="7202">W418/W436</f>
        <v>0.10512718600953895</v>
      </c>
      <c r="CF418" s="129">
        <f t="shared" ref="CF418" si="7203">X418/X436</f>
        <v>6.3223938223938222E-2</v>
      </c>
      <c r="CG418" s="130">
        <f t="shared" ref="CG418" si="7204">Y418/Y436</f>
        <v>8.4206848357791755E-2</v>
      </c>
      <c r="CH418" s="131">
        <f t="shared" ref="CH418" si="7205">Z418/Z436</f>
        <v>6.9602272727272721E-2</v>
      </c>
      <c r="CI418" s="129">
        <f t="shared" ref="CI418" si="7206">AA418/AA436</f>
        <v>4.9558284852402497E-2</v>
      </c>
      <c r="CJ418" s="135">
        <f t="shared" ref="CJ418" si="7207">AB418/AB436</f>
        <v>6.8390628867630573E-2</v>
      </c>
      <c r="CK418" s="136">
        <f t="shared" ref="CK418" si="7208">AC418/AC436</f>
        <v>6.8611987381703474E-2</v>
      </c>
    </row>
    <row r="419" spans="1:89" ht="15" thickTop="1" thickBot="1" x14ac:dyDescent="0.2">
      <c r="A419" s="137" t="s">
        <v>23</v>
      </c>
      <c r="B419" s="189">
        <v>446</v>
      </c>
      <c r="C419" s="190">
        <v>481</v>
      </c>
      <c r="D419" s="191">
        <v>217</v>
      </c>
      <c r="E419" s="192">
        <v>205</v>
      </c>
      <c r="F419" s="189">
        <v>481</v>
      </c>
      <c r="G419" s="193">
        <v>198</v>
      </c>
      <c r="H419" s="191">
        <v>471</v>
      </c>
      <c r="I419" s="192">
        <v>461</v>
      </c>
      <c r="J419" s="189">
        <v>115</v>
      </c>
      <c r="K419" s="193">
        <v>144</v>
      </c>
      <c r="L419" s="191">
        <v>249</v>
      </c>
      <c r="M419" s="189">
        <v>349</v>
      </c>
      <c r="N419" s="194">
        <v>444</v>
      </c>
      <c r="O419" s="195">
        <v>617</v>
      </c>
      <c r="P419" s="189">
        <v>271</v>
      </c>
      <c r="Q419" s="193">
        <v>258</v>
      </c>
      <c r="R419" s="191">
        <v>395</v>
      </c>
      <c r="S419" s="192">
        <v>275</v>
      </c>
      <c r="T419" s="189">
        <v>69</v>
      </c>
      <c r="U419" s="193">
        <v>81</v>
      </c>
      <c r="V419" s="191">
        <v>235</v>
      </c>
      <c r="W419" s="192">
        <v>384</v>
      </c>
      <c r="X419" s="189">
        <v>193</v>
      </c>
      <c r="Y419" s="193">
        <v>173</v>
      </c>
      <c r="Z419" s="191">
        <v>447</v>
      </c>
      <c r="AA419" s="189">
        <v>539</v>
      </c>
      <c r="AB419" s="172">
        <v>4033</v>
      </c>
      <c r="AC419" s="173">
        <f t="shared" si="7045"/>
        <v>4165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6.2421273617914629E-2</v>
      </c>
      <c r="BK419" s="130">
        <f t="shared" ref="BK419" si="7209">C419/C436</f>
        <v>6.4938571621439178E-2</v>
      </c>
      <c r="BL419" s="131">
        <f t="shared" ref="BL419" si="7210">D419/D436</f>
        <v>6.9842291599613776E-2</v>
      </c>
      <c r="BM419" s="132">
        <f t="shared" ref="BM419" si="7211">E419/E436</f>
        <v>5.8722429103408767E-2</v>
      </c>
      <c r="BN419" s="129">
        <f t="shared" ref="BN419" si="7212">F419/F436</f>
        <v>7.2254769415652703E-2</v>
      </c>
      <c r="BO419" s="130">
        <f t="shared" ref="BO419" si="7213">G419/G436</f>
        <v>3.2121998702141469E-2</v>
      </c>
      <c r="BP419" s="131">
        <f t="shared" ref="BP419" si="7214">H419/H436</f>
        <v>5.1622095572117492E-2</v>
      </c>
      <c r="BQ419" s="132">
        <f t="shared" ref="BQ419" si="7215">I419/I436</f>
        <v>5.3276320351323243E-2</v>
      </c>
      <c r="BR419" s="129">
        <f t="shared" ref="BR419" si="7216">J419/J436</f>
        <v>5.7500000000000002E-2</v>
      </c>
      <c r="BS419" s="130">
        <f t="shared" ref="BS419" si="7217">K419/K436</f>
        <v>8.8181261481935086E-2</v>
      </c>
      <c r="BT419" s="131">
        <f t="shared" ref="BT419" si="7218">L419/L436</f>
        <v>5.7096996101811508E-2</v>
      </c>
      <c r="BU419" s="129">
        <f t="shared" ref="BU419" si="7219">M419/M436</f>
        <v>8.5833743236596163E-2</v>
      </c>
      <c r="BV419" s="133">
        <f t="shared" ref="BV419" si="7220">N419/N436</f>
        <v>5.4292002934702863E-2</v>
      </c>
      <c r="BW419" s="134">
        <f t="shared" ref="BW419" si="7221">O419/O436</f>
        <v>7.1082949308755763E-2</v>
      </c>
      <c r="BX419" s="129">
        <f t="shared" ref="BX419" si="7222">P419/P436</f>
        <v>5.5294837788206486E-2</v>
      </c>
      <c r="BY419" s="130">
        <f t="shared" ref="BY419" si="7223">Q419/Q436</f>
        <v>5.6074766355140186E-2</v>
      </c>
      <c r="BZ419" s="131">
        <f t="shared" ref="BZ419" si="7224">R419/R436</f>
        <v>7.2851346366654371E-2</v>
      </c>
      <c r="CA419" s="132">
        <f t="shared" ref="CA419" si="7225">S419/S436</f>
        <v>5.1325121313923104E-2</v>
      </c>
      <c r="CB419" s="129">
        <f t="shared" ref="CB419" si="7226">T419/T436</f>
        <v>4.6811397557666216E-2</v>
      </c>
      <c r="CC419" s="130">
        <f t="shared" ref="CC419" si="7227">U419/U436</f>
        <v>6.5164923572003222E-2</v>
      </c>
      <c r="CD419" s="131">
        <f t="shared" ref="CD419" si="7228">V419/V436</f>
        <v>4.5844713226687477E-2</v>
      </c>
      <c r="CE419" s="132">
        <f t="shared" ref="CE419" si="7229">W419/W436</f>
        <v>7.6311605723370424E-2</v>
      </c>
      <c r="CF419" s="129">
        <f t="shared" ref="CF419" si="7230">X419/X436</f>
        <v>4.657335907335907E-2</v>
      </c>
      <c r="CG419" s="130">
        <f t="shared" ref="CG419" si="7231">Y419/Y436</f>
        <v>6.0447239692522713E-2</v>
      </c>
      <c r="CH419" s="131">
        <f t="shared" ref="CH419" si="7232">Z419/Z436</f>
        <v>6.349431818181818E-2</v>
      </c>
      <c r="CI419" s="129">
        <f t="shared" ref="CI419" si="7233">AA419/AA436</f>
        <v>5.8069381598793365E-2</v>
      </c>
      <c r="CJ419" s="135">
        <f t="shared" ref="CJ419" si="7234">AB419/AB436</f>
        <v>5.8722462470332998E-2</v>
      </c>
      <c r="CK419" s="136">
        <f t="shared" ref="CK419" si="7235">AC419/AC436</f>
        <v>6.082778361958173E-2</v>
      </c>
    </row>
    <row r="420" spans="1:89" ht="14" thickTop="1" x14ac:dyDescent="0.15">
      <c r="A420" s="146" t="s">
        <v>24</v>
      </c>
      <c r="B420" s="203">
        <v>373</v>
      </c>
      <c r="C420" s="197">
        <v>356</v>
      </c>
      <c r="D420" s="198">
        <v>178</v>
      </c>
      <c r="E420" s="199">
        <v>186</v>
      </c>
      <c r="F420" s="196">
        <v>375</v>
      </c>
      <c r="G420" s="200">
        <v>201</v>
      </c>
      <c r="H420" s="198">
        <v>427</v>
      </c>
      <c r="I420" s="199">
        <v>517</v>
      </c>
      <c r="J420" s="196">
        <v>100</v>
      </c>
      <c r="K420" s="200">
        <v>115</v>
      </c>
      <c r="L420" s="198">
        <v>228</v>
      </c>
      <c r="M420" s="196">
        <v>338</v>
      </c>
      <c r="N420" s="201">
        <v>413</v>
      </c>
      <c r="O420" s="204">
        <v>533</v>
      </c>
      <c r="P420" s="196">
        <v>213</v>
      </c>
      <c r="Q420" s="200">
        <v>223</v>
      </c>
      <c r="R420" s="198">
        <v>363</v>
      </c>
      <c r="S420" s="199">
        <v>294</v>
      </c>
      <c r="T420" s="196">
        <v>87</v>
      </c>
      <c r="U420" s="200">
        <v>66</v>
      </c>
      <c r="V420" s="198">
        <v>305</v>
      </c>
      <c r="W420" s="205">
        <v>332</v>
      </c>
      <c r="X420" s="196">
        <v>185</v>
      </c>
      <c r="Y420" s="200">
        <v>159</v>
      </c>
      <c r="Z420" s="198">
        <v>427</v>
      </c>
      <c r="AA420" s="196">
        <v>647</v>
      </c>
      <c r="AB420" s="172">
        <v>3674</v>
      </c>
      <c r="AC420" s="173">
        <f t="shared" si="7045"/>
        <v>3967</v>
      </c>
      <c r="AE420" s="275" t="str">
        <f>$AE$17</f>
        <v>17:00 - 17:59</v>
      </c>
      <c r="AF420" s="126">
        <f t="shared" ref="AF420:AU421" si="7236">SUMIF($A$9:$A$32,$AE420,B$412:B$435)</f>
        <v>470</v>
      </c>
      <c r="AG420" s="186">
        <f t="shared" si="7236"/>
        <v>539</v>
      </c>
      <c r="AH420" s="127">
        <f t="shared" si="7236"/>
        <v>256</v>
      </c>
      <c r="AI420" s="180">
        <f t="shared" si="7236"/>
        <v>240</v>
      </c>
      <c r="AJ420" s="126">
        <f t="shared" si="7236"/>
        <v>460</v>
      </c>
      <c r="AK420" s="128">
        <f t="shared" si="7236"/>
        <v>571</v>
      </c>
      <c r="AL420" s="127">
        <f t="shared" si="7236"/>
        <v>794</v>
      </c>
      <c r="AM420" s="180">
        <f t="shared" si="7236"/>
        <v>688</v>
      </c>
      <c r="AN420" s="126">
        <f t="shared" si="7236"/>
        <v>230</v>
      </c>
      <c r="AO420" s="128">
        <f t="shared" si="7236"/>
        <v>37</v>
      </c>
      <c r="AP420" s="127">
        <f t="shared" si="7236"/>
        <v>375</v>
      </c>
      <c r="AQ420" s="126">
        <f t="shared" si="7236"/>
        <v>125</v>
      </c>
      <c r="AR420" s="179">
        <f t="shared" si="7236"/>
        <v>534</v>
      </c>
      <c r="AS420" s="181">
        <f t="shared" si="7236"/>
        <v>554</v>
      </c>
      <c r="AT420" s="126">
        <f t="shared" si="7236"/>
        <v>354</v>
      </c>
      <c r="AU420" s="128">
        <f t="shared" si="7236"/>
        <v>336</v>
      </c>
      <c r="AV420" s="127">
        <f t="shared" ref="AP420:BE421" si="7237">SUMIF($A$9:$A$32,$AE420,R$412:R$435)</f>
        <v>285</v>
      </c>
      <c r="AW420" s="180">
        <f t="shared" si="7237"/>
        <v>464</v>
      </c>
      <c r="AX420" s="126">
        <f t="shared" si="7237"/>
        <v>146</v>
      </c>
      <c r="AY420" s="128">
        <f t="shared" si="7237"/>
        <v>37</v>
      </c>
      <c r="AZ420" s="127">
        <f t="shared" si="7237"/>
        <v>404</v>
      </c>
      <c r="BA420" s="180">
        <f t="shared" si="7237"/>
        <v>271</v>
      </c>
      <c r="BB420" s="126">
        <f t="shared" si="7237"/>
        <v>376</v>
      </c>
      <c r="BC420" s="128">
        <f t="shared" si="7237"/>
        <v>164</v>
      </c>
      <c r="BD420" s="184">
        <f t="shared" si="7237"/>
        <v>433</v>
      </c>
      <c r="BE420" s="185">
        <f t="shared" si="7237"/>
        <v>728</v>
      </c>
      <c r="BF420" s="170">
        <f>AF420+AH420+AJ420+AL420+AN420+AP420+AR420+AT420+AV420+AX420+AZ420+BB420+BD420</f>
        <v>5117</v>
      </c>
      <c r="BG420" s="171">
        <f>AG420+AI420+AK420+AM420+AO420+AQ420+AS420+AU420+AW420+AY420+BA420+BC420+BE420</f>
        <v>4754</v>
      </c>
      <c r="BI420" s="146" t="s">
        <v>24</v>
      </c>
      <c r="BJ420" s="129">
        <f>B420/B436</f>
        <v>5.220433869839048E-2</v>
      </c>
      <c r="BK420" s="130">
        <f t="shared" ref="BK420" si="7238">C420/C436</f>
        <v>4.8062643445389498E-2</v>
      </c>
      <c r="BL420" s="131">
        <f t="shared" ref="BL420" si="7239">D420/D436</f>
        <v>5.7289990344383653E-2</v>
      </c>
      <c r="BM420" s="132">
        <f t="shared" ref="BM420" si="7240">E420/E436</f>
        <v>5.3279862503580633E-2</v>
      </c>
      <c r="BN420" s="129">
        <f t="shared" ref="BN420" si="7241">F420/F436</f>
        <v>5.6331680937359171E-2</v>
      </c>
      <c r="BO420" s="130">
        <f t="shared" ref="BO420" si="7242">G420/G436</f>
        <v>3.2608695652173912E-2</v>
      </c>
      <c r="BP420" s="131">
        <f t="shared" ref="BP420" si="7243">H420/H436</f>
        <v>4.6799649276633055E-2</v>
      </c>
      <c r="BQ420" s="132">
        <f t="shared" ref="BQ420" si="7244">I420/I436</f>
        <v>5.9748064255171617E-2</v>
      </c>
      <c r="BR420" s="129">
        <f t="shared" ref="BR420" si="7245">J420/J436</f>
        <v>0.05</v>
      </c>
      <c r="BS420" s="130">
        <f t="shared" ref="BS420" si="7246">K420/K436</f>
        <v>7.0422535211267609E-2</v>
      </c>
      <c r="BT420" s="131">
        <f t="shared" ref="BT420" si="7247">L420/L436</f>
        <v>5.2281586792020177E-2</v>
      </c>
      <c r="BU420" s="129">
        <f t="shared" ref="BU420" si="7248">M420/M436</f>
        <v>8.3128381701918344E-2</v>
      </c>
      <c r="BV420" s="133">
        <f t="shared" ref="BV420" si="7249">N420/N436</f>
        <v>5.0501345072144779E-2</v>
      </c>
      <c r="BW420" s="134">
        <f t="shared" ref="BW420" si="7250">O420/O436</f>
        <v>6.140552995391705E-2</v>
      </c>
      <c r="BX420" s="129">
        <f t="shared" ref="BX420" si="7251">P420/P436</f>
        <v>4.3460518261579269E-2</v>
      </c>
      <c r="BY420" s="130">
        <f t="shared" ref="BY420" si="7252">Q420/Q436</f>
        <v>4.8467724407737452E-2</v>
      </c>
      <c r="BZ420" s="131">
        <f t="shared" ref="BZ420" si="7253">R420/R436</f>
        <v>6.6949465142014011E-2</v>
      </c>
      <c r="CA420" s="132">
        <f t="shared" ref="CA420" si="7254">S420/S436</f>
        <v>5.4871220604703244E-2</v>
      </c>
      <c r="CB420" s="129">
        <f t="shared" ref="CB420" si="7255">T420/T436</f>
        <v>5.9023066485753055E-2</v>
      </c>
      <c r="CC420" s="130">
        <f t="shared" ref="CC420" si="7256">U420/U436</f>
        <v>5.3097345132743362E-2</v>
      </c>
      <c r="CD420" s="131">
        <f t="shared" ref="CD420" si="7257">V420/V436</f>
        <v>5.950058525165821E-2</v>
      </c>
      <c r="CE420" s="132">
        <f t="shared" ref="CE420" si="7258">W420/W436</f>
        <v>6.5977742448330684E-2</v>
      </c>
      <c r="CF420" s="129">
        <f t="shared" ref="CF420" si="7259">X420/X436</f>
        <v>4.4642857142857144E-2</v>
      </c>
      <c r="CG420" s="130">
        <f t="shared" ref="CG420" si="7260">Y420/Y436</f>
        <v>5.5555555555555552E-2</v>
      </c>
      <c r="CH420" s="131">
        <f t="shared" ref="CH420" si="7261">Z420/Z436</f>
        <v>6.0653409090909091E-2</v>
      </c>
      <c r="CI420" s="129">
        <f t="shared" ref="CI420" si="7262">AA420/AA436</f>
        <v>6.9704804998922648E-2</v>
      </c>
      <c r="CJ420" s="135">
        <f t="shared" ref="CJ420" si="7263">AB420/AB436</f>
        <v>5.3495245999504941E-2</v>
      </c>
      <c r="CK420" s="136">
        <f t="shared" ref="CK420" si="7264">AC420/AC436</f>
        <v>5.7936090664797289E-2</v>
      </c>
    </row>
    <row r="421" spans="1:89" x14ac:dyDescent="0.15">
      <c r="A421" s="137" t="s">
        <v>25</v>
      </c>
      <c r="B421" s="206">
        <v>336</v>
      </c>
      <c r="C421" s="190">
        <v>383</v>
      </c>
      <c r="D421" s="191">
        <v>157</v>
      </c>
      <c r="E421" s="192">
        <v>245</v>
      </c>
      <c r="F421" s="189">
        <v>433</v>
      </c>
      <c r="G421" s="193">
        <v>205</v>
      </c>
      <c r="H421" s="191">
        <v>516</v>
      </c>
      <c r="I421" s="192">
        <v>469</v>
      </c>
      <c r="J421" s="189">
        <v>106</v>
      </c>
      <c r="K421" s="190">
        <v>92</v>
      </c>
      <c r="L421" s="191">
        <v>212</v>
      </c>
      <c r="M421" s="189">
        <v>271</v>
      </c>
      <c r="N421" s="194">
        <v>431</v>
      </c>
      <c r="O421" s="207">
        <v>421</v>
      </c>
      <c r="P421" s="189">
        <v>224</v>
      </c>
      <c r="Q421" s="190">
        <v>233</v>
      </c>
      <c r="R421" s="191">
        <v>382</v>
      </c>
      <c r="S421" s="192">
        <v>313</v>
      </c>
      <c r="T421" s="198">
        <v>52</v>
      </c>
      <c r="U421" s="189">
        <v>54</v>
      </c>
      <c r="V421" s="191">
        <v>265</v>
      </c>
      <c r="W421" s="208">
        <v>269</v>
      </c>
      <c r="X421" s="189">
        <v>195</v>
      </c>
      <c r="Y421" s="193">
        <v>111</v>
      </c>
      <c r="Z421" s="191">
        <v>435</v>
      </c>
      <c r="AA421" s="189">
        <v>606</v>
      </c>
      <c r="AB421" s="172">
        <v>3744</v>
      </c>
      <c r="AC421" s="173">
        <f t="shared" si="7045"/>
        <v>3672</v>
      </c>
      <c r="AE421" s="277" t="str">
        <f>$AE$18</f>
        <v>18:00 - 18:59</v>
      </c>
      <c r="AF421" s="126">
        <f t="shared" si="7236"/>
        <v>545</v>
      </c>
      <c r="AG421" s="190">
        <f t="shared" si="7236"/>
        <v>595</v>
      </c>
      <c r="AH421" s="191">
        <f t="shared" si="7236"/>
        <v>216</v>
      </c>
      <c r="AI421" s="192">
        <f t="shared" si="7236"/>
        <v>193</v>
      </c>
      <c r="AJ421" s="278">
        <f t="shared" si="7236"/>
        <v>363</v>
      </c>
      <c r="AK421" s="193">
        <f t="shared" si="7236"/>
        <v>557</v>
      </c>
      <c r="AL421" s="191">
        <f t="shared" si="7236"/>
        <v>706</v>
      </c>
      <c r="AM421" s="192">
        <f t="shared" si="7236"/>
        <v>662</v>
      </c>
      <c r="AN421" s="278">
        <f t="shared" si="7236"/>
        <v>160</v>
      </c>
      <c r="AO421" s="193">
        <f t="shared" si="7236"/>
        <v>35</v>
      </c>
      <c r="AP421" s="191">
        <f t="shared" si="7237"/>
        <v>283</v>
      </c>
      <c r="AQ421" s="278">
        <f t="shared" si="7237"/>
        <v>131</v>
      </c>
      <c r="AR421" s="194">
        <f t="shared" si="7237"/>
        <v>607</v>
      </c>
      <c r="AS421" s="195">
        <f t="shared" si="7237"/>
        <v>521</v>
      </c>
      <c r="AT421" s="278">
        <f t="shared" si="7237"/>
        <v>319</v>
      </c>
      <c r="AU421" s="193">
        <f t="shared" si="7237"/>
        <v>329</v>
      </c>
      <c r="AV421" s="191">
        <f t="shared" si="7237"/>
        <v>282</v>
      </c>
      <c r="AW421" s="192">
        <f t="shared" si="7237"/>
        <v>475</v>
      </c>
      <c r="AX421" s="278">
        <f t="shared" si="7237"/>
        <v>164</v>
      </c>
      <c r="AY421" s="193">
        <f t="shared" si="7237"/>
        <v>28</v>
      </c>
      <c r="AZ421" s="191">
        <f t="shared" si="7237"/>
        <v>478</v>
      </c>
      <c r="BA421" s="192">
        <f t="shared" si="7237"/>
        <v>292</v>
      </c>
      <c r="BB421" s="278">
        <f t="shared" si="7237"/>
        <v>366</v>
      </c>
      <c r="BC421" s="193">
        <f t="shared" si="7237"/>
        <v>205</v>
      </c>
      <c r="BD421" s="191">
        <f t="shared" si="7237"/>
        <v>323</v>
      </c>
      <c r="BE421" s="278">
        <f t="shared" si="7237"/>
        <v>896</v>
      </c>
      <c r="BF421" s="172">
        <f>SUM(AF421,AH421,AJ421,AL421,AN421,AP421,AR421,AT421,AV421,AX421,AZ421,BB421,BD421)</f>
        <v>4812</v>
      </c>
      <c r="BG421" s="173">
        <f>SUM(AG421,AI421,AK421,AM421,AO421,AQ421,AS421,AU421,AW421,AY421,BA421,BC421,BE421)</f>
        <v>4919</v>
      </c>
      <c r="BI421" s="137" t="s">
        <v>25</v>
      </c>
      <c r="BJ421" s="129">
        <f>B421/B436</f>
        <v>4.7025892232330301E-2</v>
      </c>
      <c r="BK421" s="130">
        <f t="shared" ref="BK421" si="7265">C421/C436</f>
        <v>5.1707843931416225E-2</v>
      </c>
      <c r="BL421" s="131">
        <f t="shared" ref="BL421" si="7266">D421/D436</f>
        <v>5.0531058899259733E-2</v>
      </c>
      <c r="BM421" s="132">
        <f t="shared" ref="BM421" si="7267">E421/E436</f>
        <v>7.018046405041535E-2</v>
      </c>
      <c r="BN421" s="129">
        <f t="shared" ref="BN421" si="7268">F421/F436</f>
        <v>6.5044314255670727E-2</v>
      </c>
      <c r="BO421" s="130">
        <f t="shared" ref="BO421" si="7269">G421/G436</f>
        <v>3.3257624918883844E-2</v>
      </c>
      <c r="BP421" s="131">
        <f t="shared" ref="BP421" si="7270">H421/H436</f>
        <v>5.6554142919772031E-2</v>
      </c>
      <c r="BQ421" s="132">
        <f t="shared" ref="BQ421" si="7271">I421/I436</f>
        <v>5.4200855194730155E-2</v>
      </c>
      <c r="BR421" s="129">
        <f t="shared" ref="BR421" si="7272">J421/J436</f>
        <v>5.2999999999999999E-2</v>
      </c>
      <c r="BS421" s="130">
        <f t="shared" ref="BS421" si="7273">K421/K436</f>
        <v>5.6338028169014086E-2</v>
      </c>
      <c r="BT421" s="131">
        <f t="shared" ref="BT421" si="7274">L421/L436</f>
        <v>4.8612703508369638E-2</v>
      </c>
      <c r="BU421" s="129">
        <f t="shared" ref="BU421" si="7275">M421/M436</f>
        <v>6.6650270536153466E-2</v>
      </c>
      <c r="BV421" s="133">
        <f t="shared" ref="BV421" si="7276">N421/N436</f>
        <v>5.2702372218146248E-2</v>
      </c>
      <c r="BW421" s="134">
        <f t="shared" ref="BW421" si="7277">O421/O436</f>
        <v>4.8502304147465439E-2</v>
      </c>
      <c r="BX421" s="129">
        <f t="shared" ref="BX421" si="7278">P421/P436</f>
        <v>4.5704958171801674E-2</v>
      </c>
      <c r="BY421" s="130">
        <f t="shared" ref="BY421" si="7279">Q421/Q436</f>
        <v>5.064116496413823E-2</v>
      </c>
      <c r="BZ421" s="131">
        <f t="shared" ref="BZ421" si="7280">R421/R436</f>
        <v>7.0453707119144227E-2</v>
      </c>
      <c r="CA421" s="132">
        <f t="shared" ref="CA421" si="7281">S421/S436</f>
        <v>5.8417319895483391E-2</v>
      </c>
      <c r="CB421" s="129">
        <f t="shared" ref="CB421" si="7282">T421/T436</f>
        <v>3.5278154681139755E-2</v>
      </c>
      <c r="CC421" s="130">
        <f t="shared" ref="CC421" si="7283">U421/U436</f>
        <v>4.3443282381335477E-2</v>
      </c>
      <c r="CD421" s="131">
        <f t="shared" ref="CD421" si="7284">V421/V436</f>
        <v>5.1697229808817795E-2</v>
      </c>
      <c r="CE421" s="132">
        <f t="shared" ref="CE421" si="7285">W421/W436</f>
        <v>5.3457869634340224E-2</v>
      </c>
      <c r="CF421" s="129">
        <f t="shared" ref="CF421" si="7286">X421/X436</f>
        <v>4.7055984555984559E-2</v>
      </c>
      <c r="CG421" s="130">
        <f t="shared" ref="CG421" si="7287">Y421/Y436</f>
        <v>3.8784067085953881E-2</v>
      </c>
      <c r="CH421" s="131">
        <f t="shared" ref="CH421" si="7288">Z421/Z436</f>
        <v>6.1789772727272728E-2</v>
      </c>
      <c r="CI421" s="129">
        <f t="shared" ref="CI421" si="7289">AA421/AA436</f>
        <v>6.5287653522947645E-2</v>
      </c>
      <c r="CJ421" s="135">
        <f t="shared" ref="CJ421" si="7290">AB421/AB436</f>
        <v>5.4514480408858604E-2</v>
      </c>
      <c r="CK421" s="136">
        <f t="shared" ref="CK421" si="7291">AC421/AC436</f>
        <v>5.362776025236593E-2</v>
      </c>
    </row>
    <row r="422" spans="1:89" ht="14" thickBot="1" x14ac:dyDescent="0.2">
      <c r="A422" s="146" t="s">
        <v>26</v>
      </c>
      <c r="B422" s="203">
        <v>314</v>
      </c>
      <c r="C422" s="197">
        <v>354</v>
      </c>
      <c r="D422" s="198">
        <v>163</v>
      </c>
      <c r="E422" s="199">
        <v>254</v>
      </c>
      <c r="F422" s="196">
        <v>313</v>
      </c>
      <c r="G422" s="200">
        <v>222</v>
      </c>
      <c r="H422" s="198">
        <v>438</v>
      </c>
      <c r="I422" s="199">
        <v>562</v>
      </c>
      <c r="J422" s="196">
        <v>118</v>
      </c>
      <c r="K422" s="197">
        <v>95</v>
      </c>
      <c r="L422" s="198">
        <v>238</v>
      </c>
      <c r="M422" s="196">
        <v>226</v>
      </c>
      <c r="N422" s="201">
        <v>441</v>
      </c>
      <c r="O422" s="204">
        <v>393</v>
      </c>
      <c r="P422" s="196">
        <v>228</v>
      </c>
      <c r="Q422" s="197">
        <v>195</v>
      </c>
      <c r="R422" s="198">
        <v>302</v>
      </c>
      <c r="S422" s="199">
        <v>305</v>
      </c>
      <c r="T422" s="196">
        <v>50</v>
      </c>
      <c r="U422" s="200">
        <v>61</v>
      </c>
      <c r="V422" s="198">
        <v>253</v>
      </c>
      <c r="W422" s="205">
        <v>301</v>
      </c>
      <c r="X422" s="196">
        <v>197</v>
      </c>
      <c r="Y422" s="200">
        <v>129</v>
      </c>
      <c r="Z422" s="198">
        <v>464</v>
      </c>
      <c r="AA422" s="196">
        <v>641</v>
      </c>
      <c r="AB422" s="172">
        <v>3519</v>
      </c>
      <c r="AC422" s="173">
        <f t="shared" si="7045"/>
        <v>3738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4.3946815955213436E-2</v>
      </c>
      <c r="BK422" s="130">
        <f t="shared" ref="BK422" si="7292">C422/C436</f>
        <v>4.77926285945727E-2</v>
      </c>
      <c r="BL422" s="131">
        <f t="shared" ref="BL422" si="7293">D422/D436</f>
        <v>5.2462182169295143E-2</v>
      </c>
      <c r="BM422" s="132">
        <f t="shared" ref="BM422" si="7294">E422/E436</f>
        <v>7.275852191349183E-2</v>
      </c>
      <c r="BN422" s="129">
        <f t="shared" ref="BN422" si="7295">F422/F436</f>
        <v>4.7018176355715785E-2</v>
      </c>
      <c r="BO422" s="130">
        <f t="shared" ref="BO422" si="7296">G422/G436</f>
        <v>3.6015574302401036E-2</v>
      </c>
      <c r="BP422" s="131">
        <f t="shared" ref="BP422" si="7297">H422/H436</f>
        <v>4.8005260850504168E-2</v>
      </c>
      <c r="BQ422" s="132">
        <f t="shared" ref="BQ422" si="7298">I422/I436</f>
        <v>6.4948572749335493E-2</v>
      </c>
      <c r="BR422" s="129">
        <f t="shared" ref="BR422" si="7299">J422/J436</f>
        <v>5.8999999999999997E-2</v>
      </c>
      <c r="BS422" s="130">
        <f t="shared" ref="BS422" si="7300">K422/K436</f>
        <v>5.8175137783221066E-2</v>
      </c>
      <c r="BT422" s="131">
        <f t="shared" ref="BT422" si="7301">L422/L436</f>
        <v>5.4574638844301769E-2</v>
      </c>
      <c r="BU422" s="129">
        <f t="shared" ref="BU422" si="7302">M422/M436</f>
        <v>5.558288243974422E-2</v>
      </c>
      <c r="BV422" s="133">
        <f t="shared" ref="BV422" si="7303">N422/N436</f>
        <v>5.3925165077035951E-2</v>
      </c>
      <c r="BW422" s="134">
        <f t="shared" ref="BW422" si="7304">O422/O436</f>
        <v>4.5276497695852534E-2</v>
      </c>
      <c r="BX422" s="129">
        <f t="shared" ref="BX422" si="7305">P422/P436</f>
        <v>4.6521118139155278E-2</v>
      </c>
      <c r="BY422" s="130">
        <f t="shared" ref="BY422" si="7306">Q422/Q436</f>
        <v>4.2382090849815257E-2</v>
      </c>
      <c r="BZ422" s="131">
        <f t="shared" ref="BZ422" si="7307">R422/R436</f>
        <v>5.5699004057543341E-2</v>
      </c>
      <c r="CA422" s="132">
        <f t="shared" ref="CA422" si="7308">S422/S436</f>
        <v>5.6924225457260169E-2</v>
      </c>
      <c r="CB422" s="129">
        <f t="shared" ref="CB422" si="7309">T422/T436</f>
        <v>3.3921302578018994E-2</v>
      </c>
      <c r="CC422" s="130">
        <f t="shared" ref="CC422" si="7310">U422/U436</f>
        <v>4.9074818986323411E-2</v>
      </c>
      <c r="CD422" s="131">
        <f t="shared" ref="CD422" si="7311">V422/V436</f>
        <v>4.9356223175965663E-2</v>
      </c>
      <c r="CE422" s="132">
        <f t="shared" ref="CE422" si="7312">W422/W436</f>
        <v>5.981717011128776E-2</v>
      </c>
      <c r="CF422" s="129">
        <f t="shared" ref="CF422" si="7313">X422/X436</f>
        <v>4.7538610038610041E-2</v>
      </c>
      <c r="CG422" s="130">
        <f t="shared" ref="CG422" si="7314">Y422/Y436</f>
        <v>4.5073375262054509E-2</v>
      </c>
      <c r="CH422" s="131">
        <f t="shared" ref="CH422" si="7315">Z422/Z436</f>
        <v>6.5909090909090903E-2</v>
      </c>
      <c r="CI422" s="129">
        <f t="shared" ref="CI422" si="7316">AA422/AA436</f>
        <v>6.9058392587804357E-2</v>
      </c>
      <c r="CJ422" s="135">
        <f t="shared" ref="CJ422" si="7317">AB422/AB436</f>
        <v>5.1238369807364695E-2</v>
      </c>
      <c r="CK422" s="136">
        <f t="shared" ref="CK422" si="7318">AC422/AC436</f>
        <v>5.4591657903960741E-2</v>
      </c>
    </row>
    <row r="423" spans="1:89" ht="15" thickTop="1" thickBot="1" x14ac:dyDescent="0.2">
      <c r="A423" s="137" t="s">
        <v>27</v>
      </c>
      <c r="B423" s="206">
        <v>310</v>
      </c>
      <c r="C423" s="190">
        <v>475</v>
      </c>
      <c r="D423" s="191">
        <v>150</v>
      </c>
      <c r="E423" s="192">
        <v>241</v>
      </c>
      <c r="F423" s="189">
        <v>348</v>
      </c>
      <c r="G423" s="193">
        <v>360</v>
      </c>
      <c r="H423" s="191">
        <v>457</v>
      </c>
      <c r="I423" s="192">
        <v>494</v>
      </c>
      <c r="J423" s="189">
        <v>139</v>
      </c>
      <c r="K423" s="190">
        <v>75</v>
      </c>
      <c r="L423" s="191">
        <v>302</v>
      </c>
      <c r="M423" s="189">
        <v>204</v>
      </c>
      <c r="N423" s="194">
        <v>509</v>
      </c>
      <c r="O423" s="207">
        <v>377</v>
      </c>
      <c r="P423" s="189">
        <v>295</v>
      </c>
      <c r="Q423" s="190">
        <v>185</v>
      </c>
      <c r="R423" s="191">
        <v>298</v>
      </c>
      <c r="S423" s="192">
        <v>303</v>
      </c>
      <c r="T423" s="189">
        <v>88</v>
      </c>
      <c r="U423" s="193">
        <v>45</v>
      </c>
      <c r="V423" s="191">
        <v>310</v>
      </c>
      <c r="W423" s="208">
        <v>299</v>
      </c>
      <c r="X423" s="189">
        <v>206</v>
      </c>
      <c r="Y423" s="193">
        <v>105</v>
      </c>
      <c r="Z423" s="191">
        <v>434</v>
      </c>
      <c r="AA423" s="189">
        <v>462</v>
      </c>
      <c r="AB423" s="172">
        <v>3846</v>
      </c>
      <c r="AC423" s="173">
        <f t="shared" si="7045"/>
        <v>3625</v>
      </c>
      <c r="AE423" s="269" t="s">
        <v>13</v>
      </c>
      <c r="AF423" s="20">
        <f t="shared" ref="AF423:BG423" si="7319">SUM(AF420:AF422)</f>
        <v>1015</v>
      </c>
      <c r="AG423" s="21">
        <f t="shared" si="7319"/>
        <v>1134</v>
      </c>
      <c r="AH423" s="20">
        <f t="shared" si="7319"/>
        <v>472</v>
      </c>
      <c r="AI423" s="21">
        <f t="shared" si="7319"/>
        <v>433</v>
      </c>
      <c r="AJ423" s="20">
        <f t="shared" si="7319"/>
        <v>823</v>
      </c>
      <c r="AK423" s="21">
        <f t="shared" si="7319"/>
        <v>1128</v>
      </c>
      <c r="AL423" s="20">
        <f t="shared" si="7319"/>
        <v>1500</v>
      </c>
      <c r="AM423" s="21">
        <f t="shared" si="7319"/>
        <v>1350</v>
      </c>
      <c r="AN423" s="20">
        <f t="shared" si="7319"/>
        <v>390</v>
      </c>
      <c r="AO423" s="21">
        <f t="shared" si="7319"/>
        <v>72</v>
      </c>
      <c r="AP423" s="20">
        <f t="shared" si="7319"/>
        <v>658</v>
      </c>
      <c r="AQ423" s="21">
        <f t="shared" si="7319"/>
        <v>256</v>
      </c>
      <c r="AR423" s="20">
        <f t="shared" si="7319"/>
        <v>1141</v>
      </c>
      <c r="AS423" s="21">
        <f t="shared" si="7319"/>
        <v>1075</v>
      </c>
      <c r="AT423" s="20">
        <f t="shared" si="7319"/>
        <v>673</v>
      </c>
      <c r="AU423" s="21">
        <f t="shared" si="7319"/>
        <v>665</v>
      </c>
      <c r="AV423" s="20">
        <f t="shared" si="7319"/>
        <v>567</v>
      </c>
      <c r="AW423" s="21">
        <f t="shared" si="7319"/>
        <v>939</v>
      </c>
      <c r="AX423" s="20">
        <f t="shared" si="7319"/>
        <v>310</v>
      </c>
      <c r="AY423" s="21">
        <f t="shared" si="7319"/>
        <v>65</v>
      </c>
      <c r="AZ423" s="20">
        <f t="shared" si="7319"/>
        <v>882</v>
      </c>
      <c r="BA423" s="21">
        <f t="shared" si="7319"/>
        <v>563</v>
      </c>
      <c r="BB423" s="20">
        <f t="shared" si="7319"/>
        <v>742</v>
      </c>
      <c r="BC423" s="21">
        <f t="shared" si="7319"/>
        <v>369</v>
      </c>
      <c r="BD423" s="20">
        <f t="shared" si="7319"/>
        <v>756</v>
      </c>
      <c r="BE423" s="21">
        <f t="shared" si="7319"/>
        <v>1624</v>
      </c>
      <c r="BF423" s="174">
        <f t="shared" si="7319"/>
        <v>9929</v>
      </c>
      <c r="BG423" s="175">
        <f t="shared" si="7319"/>
        <v>9673</v>
      </c>
      <c r="BI423" s="137" t="s">
        <v>27</v>
      </c>
      <c r="BJ423" s="129">
        <f>B423/B436</f>
        <v>4.3386983904828549E-2</v>
      </c>
      <c r="BK423" s="130">
        <f t="shared" ref="BK423" si="7320">C423/C436</f>
        <v>6.4128527068988792E-2</v>
      </c>
      <c r="BL423" s="131">
        <f t="shared" ref="BL423" si="7321">D423/D436</f>
        <v>4.8278081750885098E-2</v>
      </c>
      <c r="BM423" s="132">
        <f t="shared" ref="BM423" si="7322">E423/E436</f>
        <v>6.9034660555714694E-2</v>
      </c>
      <c r="BN423" s="129">
        <f t="shared" ref="BN423" si="7323">F423/F436</f>
        <v>5.227579990986931E-2</v>
      </c>
      <c r="BO423" s="130">
        <f t="shared" ref="BO423" si="7324">G423/G436</f>
        <v>5.8403634003893576E-2</v>
      </c>
      <c r="BP423" s="131">
        <f t="shared" ref="BP423" si="7325">H423/H436</f>
        <v>5.0087680841736079E-2</v>
      </c>
      <c r="BQ423" s="132">
        <f t="shared" ref="BQ423" si="7326">I423/I436</f>
        <v>5.7090026580376749E-2</v>
      </c>
      <c r="BR423" s="129">
        <f t="shared" ref="BR423" si="7327">J423/J436</f>
        <v>6.9500000000000006E-2</v>
      </c>
      <c r="BS423" s="130">
        <f t="shared" ref="BS423" si="7328">K423/K436</f>
        <v>4.5927740355174523E-2</v>
      </c>
      <c r="BT423" s="131">
        <f t="shared" ref="BT423" si="7329">L423/L436</f>
        <v>6.9250171978903916E-2</v>
      </c>
      <c r="BU423" s="129">
        <f t="shared" ref="BU423" si="7330">M423/M436</f>
        <v>5.0172159370388589E-2</v>
      </c>
      <c r="BV423" s="133">
        <f t="shared" ref="BV423" si="7331">N423/N436</f>
        <v>6.2240156517485941E-2</v>
      </c>
      <c r="BW423" s="134">
        <f t="shared" ref="BW423" si="7332">O423/O436</f>
        <v>4.3433179723502302E-2</v>
      </c>
      <c r="BX423" s="129">
        <f t="shared" ref="BX423" si="7333">P423/P436</f>
        <v>6.0191797592328095E-2</v>
      </c>
      <c r="BY423" s="130">
        <f t="shared" ref="BY423" si="7334">Q423/Q436</f>
        <v>4.0208650293414472E-2</v>
      </c>
      <c r="BZ423" s="131">
        <f t="shared" ref="BZ423" si="7335">R423/R436</f>
        <v>5.4961268904463297E-2</v>
      </c>
      <c r="CA423" s="132">
        <f t="shared" ref="CA423" si="7336">S423/S436</f>
        <v>5.6550951847704367E-2</v>
      </c>
      <c r="CB423" s="129">
        <f t="shared" ref="CB423" si="7337">T423/T436</f>
        <v>5.9701492537313432E-2</v>
      </c>
      <c r="CC423" s="130">
        <f t="shared" ref="CC423" si="7338">U423/U436</f>
        <v>3.6202735317779566E-2</v>
      </c>
      <c r="CD423" s="131">
        <f t="shared" ref="CD423" si="7339">V423/V436</f>
        <v>6.0476004682013265E-2</v>
      </c>
      <c r="CE423" s="132">
        <f t="shared" ref="CE423" si="7340">W423/W436</f>
        <v>5.9419713831478538E-2</v>
      </c>
      <c r="CF423" s="129">
        <f t="shared" ref="CF423" si="7341">X423/X436</f>
        <v>4.9710424710424708E-2</v>
      </c>
      <c r="CG423" s="130">
        <f t="shared" ref="CG423" si="7342">Y423/Y436</f>
        <v>3.668763102725367E-2</v>
      </c>
      <c r="CH423" s="131">
        <f t="shared" ref="CH423" si="7343">Z423/Z436</f>
        <v>6.1647727272727271E-2</v>
      </c>
      <c r="CI423" s="129">
        <f t="shared" ref="CI423" si="7344">AA423/AA436</f>
        <v>4.9773755656108594E-2</v>
      </c>
      <c r="CJ423" s="135">
        <f t="shared" ref="CJ423" si="7345">AB423/AB436</f>
        <v>5.5999650548202509E-2</v>
      </c>
      <c r="CK423" s="136">
        <f t="shared" ref="CK423" si="7346">AC423/AC436</f>
        <v>5.2941348288351446E-2</v>
      </c>
    </row>
    <row r="424" spans="1:89" ht="14" thickTop="1" x14ac:dyDescent="0.15">
      <c r="A424" s="146" t="s">
        <v>28</v>
      </c>
      <c r="B424" s="203">
        <v>271</v>
      </c>
      <c r="C424" s="197">
        <v>586</v>
      </c>
      <c r="D424" s="198">
        <v>163</v>
      </c>
      <c r="E424" s="199">
        <v>250</v>
      </c>
      <c r="F424" s="196">
        <v>328</v>
      </c>
      <c r="G424" s="200">
        <v>385</v>
      </c>
      <c r="H424" s="198">
        <v>502</v>
      </c>
      <c r="I424" s="199">
        <v>530</v>
      </c>
      <c r="J424" s="196">
        <v>156</v>
      </c>
      <c r="K424" s="197">
        <v>54</v>
      </c>
      <c r="L424" s="198">
        <v>330</v>
      </c>
      <c r="M424" s="196">
        <v>151</v>
      </c>
      <c r="N424" s="201">
        <v>511</v>
      </c>
      <c r="O424" s="204">
        <v>361</v>
      </c>
      <c r="P424" s="196">
        <v>355</v>
      </c>
      <c r="Q424" s="197">
        <v>228</v>
      </c>
      <c r="R424" s="198">
        <v>305</v>
      </c>
      <c r="S424" s="199">
        <v>314</v>
      </c>
      <c r="T424" s="196">
        <v>113</v>
      </c>
      <c r="U424" s="200">
        <v>46</v>
      </c>
      <c r="V424" s="198">
        <v>377</v>
      </c>
      <c r="W424" s="205">
        <v>264</v>
      </c>
      <c r="X424" s="196">
        <v>275</v>
      </c>
      <c r="Y424" s="200">
        <v>108</v>
      </c>
      <c r="Z424" s="198">
        <v>548</v>
      </c>
      <c r="AA424" s="196">
        <v>517</v>
      </c>
      <c r="AB424" s="172">
        <v>4234</v>
      </c>
      <c r="AC424" s="173">
        <f t="shared" si="7045"/>
        <v>3794</v>
      </c>
      <c r="BI424" s="146" t="s">
        <v>28</v>
      </c>
      <c r="BJ424" s="129">
        <f>B424/B436</f>
        <v>3.7928621413575926E-2</v>
      </c>
      <c r="BK424" s="130">
        <f t="shared" ref="BK424" si="7347">C424/C436</f>
        <v>7.9114351289320914E-2</v>
      </c>
      <c r="BL424" s="131">
        <f t="shared" ref="BL424" si="7348">D424/D436</f>
        <v>5.2462182169295143E-2</v>
      </c>
      <c r="BM424" s="132">
        <f t="shared" ref="BM424" si="7349">E424/E436</f>
        <v>7.1612718418791174E-2</v>
      </c>
      <c r="BN424" s="129">
        <f t="shared" ref="BN424" si="7350">F424/F436</f>
        <v>4.9271443593210153E-2</v>
      </c>
      <c r="BO424" s="130">
        <f t="shared" ref="BO424" si="7351">G424/G436</f>
        <v>6.2459441920830631E-2</v>
      </c>
      <c r="BP424" s="131">
        <f t="shared" ref="BP424" si="7352">H424/H436</f>
        <v>5.5019728189390618E-2</v>
      </c>
      <c r="BQ424" s="132">
        <f t="shared" ref="BQ424" si="7353">I424/I436</f>
        <v>6.1250433375707847E-2</v>
      </c>
      <c r="BR424" s="129">
        <f t="shared" ref="BR424" si="7354">J424/J436</f>
        <v>7.8E-2</v>
      </c>
      <c r="BS424" s="130">
        <f t="shared" ref="BS424" si="7355">K424/K436</f>
        <v>3.3067973055725661E-2</v>
      </c>
      <c r="BT424" s="131">
        <f t="shared" ref="BT424" si="7356">L424/L436</f>
        <v>7.5670717725292366E-2</v>
      </c>
      <c r="BU424" s="129">
        <f t="shared" ref="BU424" si="7357">M424/M436</f>
        <v>3.7137235612395472E-2</v>
      </c>
      <c r="BV424" s="133">
        <f t="shared" ref="BV424" si="7358">N424/N436</f>
        <v>6.2484715089263877E-2</v>
      </c>
      <c r="BW424" s="134">
        <f t="shared" ref="BW424" si="7359">O424/O436</f>
        <v>4.1589861751152077E-2</v>
      </c>
      <c r="BX424" s="129">
        <f t="shared" ref="BX424" si="7360">P424/P436</f>
        <v>7.2434197102632117E-2</v>
      </c>
      <c r="BY424" s="130">
        <f t="shared" ref="BY424" si="7361">Q424/Q436</f>
        <v>4.9554444685937837E-2</v>
      </c>
      <c r="BZ424" s="131">
        <f t="shared" ref="BZ424" si="7362">R424/R436</f>
        <v>5.6252305422353377E-2</v>
      </c>
      <c r="CA424" s="132">
        <f t="shared" ref="CA424" si="7363">S424/S436</f>
        <v>5.8603956700261292E-2</v>
      </c>
      <c r="CB424" s="129">
        <f t="shared" ref="CB424" si="7364">T424/T436</f>
        <v>7.6662143826322929E-2</v>
      </c>
      <c r="CC424" s="130">
        <f t="shared" ref="CC424" si="7365">U424/U436</f>
        <v>3.7007240547063558E-2</v>
      </c>
      <c r="CD424" s="131">
        <f t="shared" ref="CD424" si="7366">V424/V436</f>
        <v>7.3546625048770978E-2</v>
      </c>
      <c r="CE424" s="132">
        <f t="shared" ref="CE424" si="7367">W424/W436</f>
        <v>5.246422893481717E-2</v>
      </c>
      <c r="CF424" s="129">
        <f t="shared" ref="CF424" si="7368">X424/X436</f>
        <v>6.6361003861003867E-2</v>
      </c>
      <c r="CG424" s="130">
        <f t="shared" ref="CG424" si="7369">Y424/Y436</f>
        <v>3.7735849056603772E-2</v>
      </c>
      <c r="CH424" s="131">
        <f t="shared" ref="CH424" si="7370">Z424/Z436</f>
        <v>7.7840909090909086E-2</v>
      </c>
      <c r="CI424" s="129">
        <f t="shared" ref="CI424" si="7371">AA424/AA436</f>
        <v>5.5699202758026291E-2</v>
      </c>
      <c r="CJ424" s="135">
        <f t="shared" ref="CJ424" si="7372">AB424/AB436</f>
        <v>6.1649121274334223E-2</v>
      </c>
      <c r="CK424" s="136">
        <f t="shared" ref="CK424" si="7373">AC424/AC436</f>
        <v>5.540951045682907E-2</v>
      </c>
    </row>
    <row r="425" spans="1:89" x14ac:dyDescent="0.15">
      <c r="A425" s="137" t="s">
        <v>29</v>
      </c>
      <c r="B425" s="206">
        <v>355</v>
      </c>
      <c r="C425" s="190">
        <v>657</v>
      </c>
      <c r="D425" s="191">
        <v>245</v>
      </c>
      <c r="E425" s="192">
        <v>238</v>
      </c>
      <c r="F425" s="189">
        <v>441</v>
      </c>
      <c r="G425" s="193">
        <v>465</v>
      </c>
      <c r="H425" s="191">
        <v>585</v>
      </c>
      <c r="I425" s="192">
        <v>604</v>
      </c>
      <c r="J425" s="189">
        <v>222</v>
      </c>
      <c r="K425" s="190">
        <v>52</v>
      </c>
      <c r="L425" s="191">
        <v>319</v>
      </c>
      <c r="M425" s="189">
        <v>150</v>
      </c>
      <c r="N425" s="194">
        <v>480</v>
      </c>
      <c r="O425" s="207">
        <v>441</v>
      </c>
      <c r="P425" s="189">
        <v>333</v>
      </c>
      <c r="Q425" s="190">
        <v>250</v>
      </c>
      <c r="R425" s="191">
        <v>327</v>
      </c>
      <c r="S425" s="192">
        <v>351</v>
      </c>
      <c r="T425" s="189">
        <v>169</v>
      </c>
      <c r="U425" s="193">
        <v>41</v>
      </c>
      <c r="V425" s="191">
        <v>379</v>
      </c>
      <c r="W425" s="208">
        <v>281</v>
      </c>
      <c r="X425" s="189">
        <v>319</v>
      </c>
      <c r="Y425" s="193">
        <v>147</v>
      </c>
      <c r="Z425" s="191">
        <v>556</v>
      </c>
      <c r="AA425" s="189">
        <v>622</v>
      </c>
      <c r="AB425" s="172">
        <v>4730</v>
      </c>
      <c r="AC425" s="173">
        <f t="shared" si="7045"/>
        <v>4299</v>
      </c>
      <c r="BI425" s="137" t="s">
        <v>29</v>
      </c>
      <c r="BJ425" s="129">
        <f>B425/B436</f>
        <v>4.9685094471658503E-2</v>
      </c>
      <c r="BK425" s="130">
        <f t="shared" ref="BK425" si="7374">C425/C436</f>
        <v>8.8699878493317133E-2</v>
      </c>
      <c r="BL425" s="131">
        <f t="shared" ref="BL425" si="7375">D425/D436</f>
        <v>7.8854200193112331E-2</v>
      </c>
      <c r="BM425" s="132">
        <f t="shared" ref="BM425" si="7376">E425/E436</f>
        <v>6.8175307934689205E-2</v>
      </c>
      <c r="BN425" s="129">
        <f t="shared" ref="BN425" si="7377">F425/F436</f>
        <v>6.6246056782334389E-2</v>
      </c>
      <c r="BO425" s="130">
        <f t="shared" ref="BO425" si="7378">G425/G436</f>
        <v>7.5438027255029197E-2</v>
      </c>
      <c r="BP425" s="131">
        <f t="shared" ref="BP425" si="7379">H425/H436</f>
        <v>6.4116615519508993E-2</v>
      </c>
      <c r="BQ425" s="132">
        <f t="shared" ref="BQ425" si="7380">I425/I436</f>
        <v>6.9802380677221776E-2</v>
      </c>
      <c r="BR425" s="129">
        <f t="shared" ref="BR425" si="7381">J425/J436</f>
        <v>0.111</v>
      </c>
      <c r="BS425" s="130">
        <f t="shared" ref="BS425" si="7382">K425/K436</f>
        <v>3.1843233312921007E-2</v>
      </c>
      <c r="BT425" s="131">
        <f t="shared" ref="BT425" si="7383">L425/L436</f>
        <v>7.3148360467782614E-2</v>
      </c>
      <c r="BU425" s="129">
        <f t="shared" ref="BU425" si="7384">M425/M436</f>
        <v>3.6891293654697489E-2</v>
      </c>
      <c r="BV425" s="133">
        <f t="shared" ref="BV425" si="7385">N425/N436</f>
        <v>5.8694057226705794E-2</v>
      </c>
      <c r="BW425" s="134">
        <f t="shared" ref="BW425" si="7386">O425/O436</f>
        <v>5.0806451612903224E-2</v>
      </c>
      <c r="BX425" s="129">
        <f t="shared" ref="BX425" si="7387">P425/P436</f>
        <v>6.7945317282187306E-2</v>
      </c>
      <c r="BY425" s="130">
        <f t="shared" ref="BY425" si="7388">Q425/Q436</f>
        <v>5.4336013910019562E-2</v>
      </c>
      <c r="BZ425" s="131">
        <f t="shared" ref="BZ425" si="7389">R425/R436</f>
        <v>6.0309848764293621E-2</v>
      </c>
      <c r="CA425" s="132">
        <f t="shared" ref="CA425" si="7390">S425/S436</f>
        <v>6.5509518477043671E-2</v>
      </c>
      <c r="CB425" s="129">
        <f t="shared" ref="CB425" si="7391">T425/T436</f>
        <v>0.11465400271370421</v>
      </c>
      <c r="CC425" s="130">
        <f t="shared" ref="CC425" si="7392">U425/U436</f>
        <v>3.2984714400643607E-2</v>
      </c>
      <c r="CD425" s="131">
        <f t="shared" ref="CD425" si="7393">V425/V436</f>
        <v>7.3936792820912992E-2</v>
      </c>
      <c r="CE425" s="132">
        <f t="shared" ref="CE425" si="7394">W425/W436</f>
        <v>5.5842607313195548E-2</v>
      </c>
      <c r="CF425" s="129">
        <f t="shared" ref="CF425" si="7395">X425/X436</f>
        <v>7.6978764478764478E-2</v>
      </c>
      <c r="CG425" s="130">
        <f t="shared" ref="CG425" si="7396">Y425/Y436</f>
        <v>5.1362683438155136E-2</v>
      </c>
      <c r="CH425" s="131">
        <f t="shared" ref="CH425" si="7397">Z425/Z436</f>
        <v>7.8977272727272729E-2</v>
      </c>
      <c r="CI425" s="129">
        <f t="shared" ref="CI425" si="7398">AA425/AA436</f>
        <v>6.7011419952596421E-2</v>
      </c>
      <c r="CJ425" s="135">
        <f t="shared" ref="CJ425" si="7399">AB425/AB436</f>
        <v>6.8871125089183013E-2</v>
      </c>
      <c r="CK425" s="136">
        <f t="shared" ref="CK425" si="7400">AC425/AC436</f>
        <v>6.2784787942516643E-2</v>
      </c>
    </row>
    <row r="426" spans="1:89" x14ac:dyDescent="0.15">
      <c r="A426" s="146" t="s">
        <v>30</v>
      </c>
      <c r="B426" s="203">
        <v>470</v>
      </c>
      <c r="C426" s="197">
        <v>539</v>
      </c>
      <c r="D426" s="198">
        <v>256</v>
      </c>
      <c r="E426" s="199">
        <v>240</v>
      </c>
      <c r="F426" s="196">
        <v>460</v>
      </c>
      <c r="G426" s="200">
        <v>571</v>
      </c>
      <c r="H426" s="198">
        <v>794</v>
      </c>
      <c r="I426" s="199">
        <v>688</v>
      </c>
      <c r="J426" s="196">
        <v>230</v>
      </c>
      <c r="K426" s="197">
        <v>37</v>
      </c>
      <c r="L426" s="198">
        <v>375</v>
      </c>
      <c r="M426" s="196">
        <v>125</v>
      </c>
      <c r="N426" s="201">
        <v>534</v>
      </c>
      <c r="O426" s="204">
        <v>554</v>
      </c>
      <c r="P426" s="196">
        <v>354</v>
      </c>
      <c r="Q426" s="197">
        <v>336</v>
      </c>
      <c r="R426" s="198">
        <v>285</v>
      </c>
      <c r="S426" s="199">
        <v>464</v>
      </c>
      <c r="T426" s="196">
        <v>146</v>
      </c>
      <c r="U426" s="200">
        <v>37</v>
      </c>
      <c r="V426" s="198">
        <v>404</v>
      </c>
      <c r="W426" s="205">
        <v>271</v>
      </c>
      <c r="X426" s="196">
        <v>376</v>
      </c>
      <c r="Y426" s="200">
        <v>164</v>
      </c>
      <c r="Z426" s="198">
        <v>433</v>
      </c>
      <c r="AA426" s="196">
        <v>728</v>
      </c>
      <c r="AB426" s="172">
        <v>5117</v>
      </c>
      <c r="AC426" s="173">
        <f t="shared" si="7045"/>
        <v>4754</v>
      </c>
      <c r="BI426" s="146" t="s">
        <v>30</v>
      </c>
      <c r="BJ426" s="129">
        <f>B426/B436</f>
        <v>6.5780265920223929E-2</v>
      </c>
      <c r="BK426" s="130">
        <f t="shared" ref="BK426" si="7401">C426/C436</f>
        <v>7.2769002295126228E-2</v>
      </c>
      <c r="BL426" s="131">
        <f t="shared" ref="BL426" si="7402">D426/D436</f>
        <v>8.2394592854843907E-2</v>
      </c>
      <c r="BM426" s="132">
        <f t="shared" ref="BM426" si="7403">E426/E436</f>
        <v>6.8748209682039527E-2</v>
      </c>
      <c r="BN426" s="129">
        <f t="shared" ref="BN426" si="7404">F426/F436</f>
        <v>6.9100195283160581E-2</v>
      </c>
      <c r="BO426" s="130">
        <f t="shared" ref="BO426" si="7405">G426/G436</f>
        <v>9.2634652822842306E-2</v>
      </c>
      <c r="BP426" s="131">
        <f t="shared" ref="BP426" si="7406">H426/H436</f>
        <v>8.7023235423060064E-2</v>
      </c>
      <c r="BQ426" s="132">
        <f t="shared" ref="BQ426" si="7407">I426/I436</f>
        <v>7.9509996532994343E-2</v>
      </c>
      <c r="BR426" s="129">
        <f t="shared" ref="BR426" si="7408">J426/J436</f>
        <v>0.115</v>
      </c>
      <c r="BS426" s="130">
        <f t="shared" ref="BS426" si="7409">K426/K436</f>
        <v>2.2657685241886098E-2</v>
      </c>
      <c r="BT426" s="131">
        <f t="shared" ref="BT426" si="7410">L426/L436</f>
        <v>8.5989451960559501E-2</v>
      </c>
      <c r="BU426" s="129">
        <f t="shared" ref="BU426" si="7411">M426/M436</f>
        <v>3.0742744712247909E-2</v>
      </c>
      <c r="BV426" s="133">
        <f t="shared" ref="BV426" si="7412">N426/N436</f>
        <v>6.5297138664710194E-2</v>
      </c>
      <c r="BW426" s="134">
        <f t="shared" ref="BW426" si="7413">O426/O436</f>
        <v>6.3824884792626727E-2</v>
      </c>
      <c r="BX426" s="129">
        <f t="shared" ref="BX426" si="7414">P426/P436</f>
        <v>7.2230157110793711E-2</v>
      </c>
      <c r="BY426" s="130">
        <f t="shared" ref="BY426" si="7415">Q426/Q436</f>
        <v>7.3027602695066293E-2</v>
      </c>
      <c r="BZ426" s="131">
        <f t="shared" ref="BZ426" si="7416">R426/R436</f>
        <v>5.2563629656953152E-2</v>
      </c>
      <c r="CA426" s="132">
        <f t="shared" ref="CA426" si="7417">S426/S436</f>
        <v>8.6599477416946624E-2</v>
      </c>
      <c r="CB426" s="129">
        <f t="shared" ref="CB426" si="7418">T426/T436</f>
        <v>9.9050203527815461E-2</v>
      </c>
      <c r="CC426" s="130">
        <f t="shared" ref="CC426" si="7419">U426/U436</f>
        <v>2.9766693483507644E-2</v>
      </c>
      <c r="CD426" s="131">
        <f t="shared" ref="CD426" si="7420">V426/V436</f>
        <v>7.8813889972688261E-2</v>
      </c>
      <c r="CE426" s="132">
        <f t="shared" ref="CE426" si="7421">W426/W436</f>
        <v>5.3855325914149446E-2</v>
      </c>
      <c r="CF426" s="129">
        <f t="shared" ref="CF426" si="7422">X426/X436</f>
        <v>9.0733590733590733E-2</v>
      </c>
      <c r="CG426" s="130">
        <f t="shared" ref="CG426" si="7423">Y426/Y436</f>
        <v>5.7302585604472399E-2</v>
      </c>
      <c r="CH426" s="131">
        <f t="shared" ref="CH426" si="7424">Z426/Z436</f>
        <v>6.150568181818182E-2</v>
      </c>
      <c r="CI426" s="129">
        <f t="shared" ref="CI426" si="7425">AA426/AA436</f>
        <v>7.8431372549019607E-2</v>
      </c>
      <c r="CJ426" s="135">
        <f t="shared" ref="CJ426" si="7426">AB426/AB436</f>
        <v>7.4506035323752523E-2</v>
      </c>
      <c r="CK426" s="136">
        <f t="shared" ref="CK426" si="7427">AC426/AC436</f>
        <v>6.9429839934571802E-2</v>
      </c>
    </row>
    <row r="427" spans="1:89" x14ac:dyDescent="0.15">
      <c r="A427" s="137" t="s">
        <v>31</v>
      </c>
      <c r="B427" s="206">
        <v>545</v>
      </c>
      <c r="C427" s="190">
        <v>595</v>
      </c>
      <c r="D427" s="191">
        <v>216</v>
      </c>
      <c r="E427" s="192">
        <v>193</v>
      </c>
      <c r="F427" s="189">
        <v>363</v>
      </c>
      <c r="G427" s="193">
        <v>557</v>
      </c>
      <c r="H427" s="191">
        <v>706</v>
      </c>
      <c r="I427" s="192">
        <v>662</v>
      </c>
      <c r="J427" s="189">
        <v>160</v>
      </c>
      <c r="K427" s="190">
        <v>35</v>
      </c>
      <c r="L427" s="191">
        <v>283</v>
      </c>
      <c r="M427" s="189">
        <v>131</v>
      </c>
      <c r="N427" s="194">
        <v>607</v>
      </c>
      <c r="O427" s="207">
        <v>521</v>
      </c>
      <c r="P427" s="189">
        <v>319</v>
      </c>
      <c r="Q427" s="190">
        <v>329</v>
      </c>
      <c r="R427" s="191">
        <v>282</v>
      </c>
      <c r="S427" s="192">
        <v>475</v>
      </c>
      <c r="T427" s="189">
        <v>164</v>
      </c>
      <c r="U427" s="193">
        <v>28</v>
      </c>
      <c r="V427" s="191">
        <v>478</v>
      </c>
      <c r="W427" s="208">
        <v>292</v>
      </c>
      <c r="X427" s="189">
        <v>366</v>
      </c>
      <c r="Y427" s="193">
        <v>205</v>
      </c>
      <c r="Z427" s="191">
        <v>323</v>
      </c>
      <c r="AA427" s="189">
        <v>896</v>
      </c>
      <c r="AB427" s="172">
        <v>4812</v>
      </c>
      <c r="AC427" s="173">
        <f t="shared" si="7045"/>
        <v>4919</v>
      </c>
      <c r="BI427" s="137" t="s">
        <v>31</v>
      </c>
      <c r="BJ427" s="129">
        <f>B427/B436</f>
        <v>7.6277116864940514E-2</v>
      </c>
      <c r="BK427" s="130">
        <f t="shared" ref="BK427" si="7428">C427/C436</f>
        <v>8.0329418117996487E-2</v>
      </c>
      <c r="BL427" s="131">
        <f t="shared" ref="BL427" si="7429">D427/D436</f>
        <v>6.9520437721274544E-2</v>
      </c>
      <c r="BM427" s="132">
        <f t="shared" ref="BM427" si="7430">E427/E436</f>
        <v>5.5285018619306792E-2</v>
      </c>
      <c r="BN427" s="129">
        <f t="shared" ref="BN427" si="7431">F427/F436</f>
        <v>5.4529067147363677E-2</v>
      </c>
      <c r="BO427" s="130">
        <f t="shared" ref="BO427" si="7432">G427/G436</f>
        <v>9.0363400389357557E-2</v>
      </c>
      <c r="BP427" s="131">
        <f t="shared" ref="BP427" si="7433">H427/H436</f>
        <v>7.737834283209119E-2</v>
      </c>
      <c r="BQ427" s="132">
        <f t="shared" ref="BQ427" si="7434">I427/I436</f>
        <v>7.6505258291921882E-2</v>
      </c>
      <c r="BR427" s="129">
        <f t="shared" ref="BR427" si="7435">J427/J436</f>
        <v>0.08</v>
      </c>
      <c r="BS427" s="130">
        <f t="shared" ref="BS427" si="7436">K427/K436</f>
        <v>2.1432945499081445E-2</v>
      </c>
      <c r="BT427" s="131">
        <f t="shared" ref="BT427" si="7437">L427/L436</f>
        <v>6.4893373079568911E-2</v>
      </c>
      <c r="BU427" s="129">
        <f t="shared" ref="BU427" si="7438">M427/M436</f>
        <v>3.2218396458435807E-2</v>
      </c>
      <c r="BV427" s="133">
        <f t="shared" ref="BV427" si="7439">N427/N436</f>
        <v>7.4223526534605039E-2</v>
      </c>
      <c r="BW427" s="134">
        <f t="shared" ref="BW427" si="7440">O427/O436</f>
        <v>6.0023041474654378E-2</v>
      </c>
      <c r="BX427" s="129">
        <f t="shared" ref="BX427" si="7441">P427/P436</f>
        <v>6.5088757396449703E-2</v>
      </c>
      <c r="BY427" s="130">
        <f t="shared" ref="BY427" si="7442">Q427/Q436</f>
        <v>7.1506194305585746E-2</v>
      </c>
      <c r="BZ427" s="131">
        <f t="shared" ref="BZ427" si="7443">R427/R436</f>
        <v>5.2010328292143124E-2</v>
      </c>
      <c r="CA427" s="132">
        <f t="shared" ref="CA427" si="7444">S427/S436</f>
        <v>8.8652482269503549E-2</v>
      </c>
      <c r="CB427" s="129">
        <f t="shared" ref="CB427" si="7445">T427/T436</f>
        <v>0.1112618724559023</v>
      </c>
      <c r="CC427" s="130">
        <f t="shared" ref="CC427" si="7446">U427/U436</f>
        <v>2.252614641995173E-2</v>
      </c>
      <c r="CD427" s="131">
        <f t="shared" ref="CD427" si="7447">V427/V436</f>
        <v>9.3250097541943036E-2</v>
      </c>
      <c r="CE427" s="132">
        <f t="shared" ref="CE427" si="7448">W427/W436</f>
        <v>5.8028616852146261E-2</v>
      </c>
      <c r="CF427" s="129">
        <f t="shared" ref="CF427" si="7449">X427/X436</f>
        <v>8.8320463320463324E-2</v>
      </c>
      <c r="CG427" s="130">
        <f t="shared" ref="CG427" si="7450">Y427/Y436</f>
        <v>7.16282320055905E-2</v>
      </c>
      <c r="CH427" s="131">
        <f t="shared" ref="CH427" si="7451">Z427/Z436</f>
        <v>4.588068181818182E-2</v>
      </c>
      <c r="CI427" s="129">
        <f t="shared" ref="CI427" si="7452">AA427/AA436</f>
        <v>9.6530920060331829E-2</v>
      </c>
      <c r="CJ427" s="135">
        <f t="shared" ref="CJ427" si="7453">AB427/AB436</f>
        <v>7.0065085397283011E-2</v>
      </c>
      <c r="CK427" s="136">
        <f t="shared" ref="CK427" si="7454">AC427/AC436</f>
        <v>7.1839584063558823E-2</v>
      </c>
    </row>
    <row r="428" spans="1:89" x14ac:dyDescent="0.15">
      <c r="A428" s="146" t="s">
        <v>32</v>
      </c>
      <c r="B428" s="203">
        <v>596</v>
      </c>
      <c r="C428" s="197">
        <v>625</v>
      </c>
      <c r="D428" s="198">
        <v>134</v>
      </c>
      <c r="E428" s="199">
        <v>205</v>
      </c>
      <c r="F428" s="196">
        <v>274</v>
      </c>
      <c r="G428" s="200">
        <v>886</v>
      </c>
      <c r="H428" s="198">
        <v>628</v>
      </c>
      <c r="I428" s="199">
        <v>717</v>
      </c>
      <c r="J428" s="196">
        <v>176</v>
      </c>
      <c r="K428" s="197">
        <v>60</v>
      </c>
      <c r="L428" s="198">
        <v>403</v>
      </c>
      <c r="M428" s="196">
        <v>132</v>
      </c>
      <c r="N428" s="201">
        <v>558</v>
      </c>
      <c r="O428" s="204">
        <v>555</v>
      </c>
      <c r="P428" s="196">
        <v>268</v>
      </c>
      <c r="Q428" s="197">
        <v>396</v>
      </c>
      <c r="R428" s="198">
        <v>245</v>
      </c>
      <c r="S428" s="199">
        <v>474</v>
      </c>
      <c r="T428" s="196">
        <v>111</v>
      </c>
      <c r="U428" s="200">
        <v>30</v>
      </c>
      <c r="V428" s="198">
        <v>482</v>
      </c>
      <c r="W428" s="205">
        <v>279</v>
      </c>
      <c r="X428" s="196">
        <v>274</v>
      </c>
      <c r="Y428" s="200">
        <v>183</v>
      </c>
      <c r="Z428" s="198">
        <v>253</v>
      </c>
      <c r="AA428" s="196">
        <v>697</v>
      </c>
      <c r="AB428" s="172">
        <v>4402</v>
      </c>
      <c r="AC428" s="173">
        <f t="shared" si="7045"/>
        <v>5239</v>
      </c>
      <c r="BI428" s="146" t="s">
        <v>32</v>
      </c>
      <c r="BJ428" s="129">
        <f>B428/B436</f>
        <v>8.3414975507347791E-2</v>
      </c>
      <c r="BK428" s="130">
        <f t="shared" ref="BK428" si="7455">C428/C436</f>
        <v>8.4379640880248408E-2</v>
      </c>
      <c r="BL428" s="131">
        <f t="shared" ref="BL428" si="7456">D428/D436</f>
        <v>4.3128419697457357E-2</v>
      </c>
      <c r="BM428" s="132">
        <f t="shared" ref="BM428" si="7457">E428/E436</f>
        <v>5.8722429103408767E-2</v>
      </c>
      <c r="BN428" s="129">
        <f t="shared" ref="BN428" si="7458">F428/F436</f>
        <v>4.1159681538230436E-2</v>
      </c>
      <c r="BO428" s="130">
        <f t="shared" ref="BO428" si="7459">G428/G436</f>
        <v>0.1437378325762492</v>
      </c>
      <c r="BP428" s="131">
        <f t="shared" ref="BP428" si="7460">H428/H436</f>
        <v>6.8829460762823327E-2</v>
      </c>
      <c r="BQ428" s="132">
        <f t="shared" ref="BQ428" si="7461">I428/I436</f>
        <v>8.2861435340344389E-2</v>
      </c>
      <c r="BR428" s="129">
        <f t="shared" ref="BR428" si="7462">J428/J436</f>
        <v>8.7999999999999995E-2</v>
      </c>
      <c r="BS428" s="130">
        <f t="shared" ref="BS428" si="7463">K428/K436</f>
        <v>3.6742192284139621E-2</v>
      </c>
      <c r="BT428" s="131">
        <f t="shared" ref="BT428" si="7464">L428/L436</f>
        <v>9.2409997706947952E-2</v>
      </c>
      <c r="BU428" s="129">
        <f t="shared" ref="BU428" si="7465">M428/M436</f>
        <v>3.2464338416133789E-2</v>
      </c>
      <c r="BV428" s="133">
        <f t="shared" ref="BV428" si="7466">N428/N436</f>
        <v>6.8231841526045486E-2</v>
      </c>
      <c r="BW428" s="134">
        <f t="shared" ref="BW428" si="7467">O428/O436</f>
        <v>6.3940092165898618E-2</v>
      </c>
      <c r="BX428" s="129">
        <f t="shared" ref="BX428" si="7468">P428/P436</f>
        <v>5.4682717812691288E-2</v>
      </c>
      <c r="BY428" s="130">
        <f t="shared" ref="BY428" si="7469">Q428/Q436</f>
        <v>8.6068246033470991E-2</v>
      </c>
      <c r="BZ428" s="131">
        <f t="shared" ref="BZ428" si="7470">R428/R436</f>
        <v>4.518627812615271E-2</v>
      </c>
      <c r="CA428" s="132">
        <f t="shared" ref="CA428" si="7471">S428/S436</f>
        <v>8.8465845464725648E-2</v>
      </c>
      <c r="CB428" s="129">
        <f t="shared" ref="CB428" si="7472">T428/T436</f>
        <v>7.5305291723202175E-2</v>
      </c>
      <c r="CC428" s="130">
        <f t="shared" ref="CC428" si="7473">U428/U436</f>
        <v>2.413515687851971E-2</v>
      </c>
      <c r="CD428" s="131">
        <f t="shared" ref="CD428" si="7474">V428/V436</f>
        <v>9.4030433086227078E-2</v>
      </c>
      <c r="CE428" s="132">
        <f t="shared" ref="CE428" si="7475">W428/W436</f>
        <v>5.5445151033386327E-2</v>
      </c>
      <c r="CF428" s="129">
        <f t="shared" ref="CF428" si="7476">X428/X436</f>
        <v>6.6119691119691126E-2</v>
      </c>
      <c r="CG428" s="130">
        <f t="shared" ref="CG428" si="7477">Y428/Y436</f>
        <v>6.3941299790356398E-2</v>
      </c>
      <c r="CH428" s="131">
        <f t="shared" ref="CH428" si="7478">Z428/Z436</f>
        <v>3.5937499999999997E-2</v>
      </c>
      <c r="CI428" s="129">
        <f t="shared" ref="CI428" si="7479">AA428/AA436</f>
        <v>7.5091575091575088E-2</v>
      </c>
      <c r="CJ428" s="135">
        <f t="shared" ref="CJ428" si="7480">AB428/AB436</f>
        <v>6.4095283856783009E-2</v>
      </c>
      <c r="CK428" s="136">
        <f t="shared" ref="CK428" si="7481">AC428/AC436</f>
        <v>7.6513027222806396E-2</v>
      </c>
    </row>
    <row r="429" spans="1:89" x14ac:dyDescent="0.15">
      <c r="A429" s="137" t="s">
        <v>33</v>
      </c>
      <c r="B429" s="206">
        <v>300</v>
      </c>
      <c r="C429" s="190">
        <v>483</v>
      </c>
      <c r="D429" s="191">
        <v>64</v>
      </c>
      <c r="E429" s="192">
        <v>226</v>
      </c>
      <c r="F429" s="189">
        <v>156</v>
      </c>
      <c r="G429" s="193">
        <v>674</v>
      </c>
      <c r="H429" s="191">
        <v>471</v>
      </c>
      <c r="I429" s="192">
        <v>585</v>
      </c>
      <c r="J429" s="189">
        <v>63</v>
      </c>
      <c r="K429" s="190">
        <v>43</v>
      </c>
      <c r="L429" s="191">
        <v>326</v>
      </c>
      <c r="M429" s="189">
        <v>139</v>
      </c>
      <c r="N429" s="194">
        <v>519</v>
      </c>
      <c r="O429" s="207">
        <v>405</v>
      </c>
      <c r="P429" s="189">
        <v>163</v>
      </c>
      <c r="Q429" s="190">
        <v>298</v>
      </c>
      <c r="R429" s="191">
        <v>203</v>
      </c>
      <c r="S429" s="192">
        <v>358</v>
      </c>
      <c r="T429" s="189">
        <v>31</v>
      </c>
      <c r="U429" s="193">
        <v>41</v>
      </c>
      <c r="V429" s="191">
        <v>465</v>
      </c>
      <c r="W429" s="208">
        <v>155</v>
      </c>
      <c r="X429" s="189">
        <v>164</v>
      </c>
      <c r="Y429" s="193">
        <v>120</v>
      </c>
      <c r="Z429" s="191">
        <v>189</v>
      </c>
      <c r="AA429" s="189">
        <v>510</v>
      </c>
      <c r="AB429" s="172">
        <v>3114</v>
      </c>
      <c r="AC429" s="173">
        <f t="shared" si="7045"/>
        <v>4037</v>
      </c>
      <c r="BI429" s="137" t="s">
        <v>33</v>
      </c>
      <c r="BJ429" s="129">
        <f>B429/B436</f>
        <v>4.1987403778866339E-2</v>
      </c>
      <c r="BK429" s="130">
        <f t="shared" ref="BK429" si="7482">C429/C436</f>
        <v>6.5208586472255969E-2</v>
      </c>
      <c r="BL429" s="131">
        <f t="shared" ref="BL429" si="7483">D429/D436</f>
        <v>2.0598648213710977E-2</v>
      </c>
      <c r="BM429" s="132">
        <f t="shared" ref="BM429" si="7484">E429/E436</f>
        <v>6.4737897450587223E-2</v>
      </c>
      <c r="BN429" s="129">
        <f t="shared" ref="BN429" si="7485">F429/F436</f>
        <v>2.3433979269941414E-2</v>
      </c>
      <c r="BO429" s="130">
        <f t="shared" ref="BO429" si="7486">G429/G436</f>
        <v>0.10934458144062298</v>
      </c>
      <c r="BP429" s="131">
        <f t="shared" ref="BP429" si="7487">H429/H436</f>
        <v>5.1622095572117492E-2</v>
      </c>
      <c r="BQ429" s="132">
        <f t="shared" ref="BQ429" si="7488">I429/I436</f>
        <v>6.7606610424130353E-2</v>
      </c>
      <c r="BR429" s="129">
        <f t="shared" ref="BR429" si="7489">J429/J436</f>
        <v>3.15E-2</v>
      </c>
      <c r="BS429" s="130">
        <f t="shared" ref="BS429" si="7490">K429/K436</f>
        <v>2.6331904470300063E-2</v>
      </c>
      <c r="BT429" s="131">
        <f t="shared" ref="BT429" si="7491">L429/L436</f>
        <v>7.4753496904379726E-2</v>
      </c>
      <c r="BU429" s="129">
        <f t="shared" ref="BU429" si="7492">M429/M436</f>
        <v>3.4185932120019677E-2</v>
      </c>
      <c r="BV429" s="133">
        <f t="shared" ref="BV429" si="7493">N429/N436</f>
        <v>6.3462949376375644E-2</v>
      </c>
      <c r="BW429" s="134">
        <f t="shared" ref="BW429" si="7494">O429/O436</f>
        <v>4.6658986175115207E-2</v>
      </c>
      <c r="BX429" s="129">
        <f t="shared" ref="BX429" si="7495">P429/P436</f>
        <v>3.3258518669659252E-2</v>
      </c>
      <c r="BY429" s="130">
        <f t="shared" ref="BY429" si="7496">Q429/Q436</f>
        <v>6.476852858074332E-2</v>
      </c>
      <c r="BZ429" s="131">
        <f t="shared" ref="BZ429" si="7497">R429/R436</f>
        <v>3.7440059018812248E-2</v>
      </c>
      <c r="CA429" s="132">
        <f t="shared" ref="CA429" si="7498">S429/S436</f>
        <v>6.6815976110488992E-2</v>
      </c>
      <c r="CB429" s="129">
        <f t="shared" ref="CB429" si="7499">T429/T436</f>
        <v>2.1031207598371779E-2</v>
      </c>
      <c r="CC429" s="130">
        <f t="shared" ref="CC429" si="7500">U429/U436</f>
        <v>3.2984714400643607E-2</v>
      </c>
      <c r="CD429" s="131">
        <f t="shared" ref="CD429" si="7501">V429/V436</f>
        <v>9.0714007023019905E-2</v>
      </c>
      <c r="CE429" s="132">
        <f t="shared" ref="CE429" si="7502">W429/W436</f>
        <v>3.0802861685214625E-2</v>
      </c>
      <c r="CF429" s="129">
        <f t="shared" ref="CF429" si="7503">X429/X436</f>
        <v>3.9575289575289573E-2</v>
      </c>
      <c r="CG429" s="130">
        <f t="shared" ref="CG429" si="7504">Y429/Y436</f>
        <v>4.1928721174004195E-2</v>
      </c>
      <c r="CH429" s="131">
        <f t="shared" ref="CH429" si="7505">Z429/Z436</f>
        <v>2.684659090909091E-2</v>
      </c>
      <c r="CI429" s="129">
        <f t="shared" ref="CI429" si="7506">AA429/AA436</f>
        <v>5.4945054945054944E-2</v>
      </c>
      <c r="CJ429" s="135">
        <f t="shared" ref="CJ429" si="7507">AB429/AB436</f>
        <v>4.5341370724675666E-2</v>
      </c>
      <c r="CK429" s="136">
        <f t="shared" ref="CK429" si="7508">AC429/AC436</f>
        <v>5.8958406355882696E-2</v>
      </c>
    </row>
    <row r="430" spans="1:89" x14ac:dyDescent="0.15">
      <c r="A430" s="146" t="s">
        <v>34</v>
      </c>
      <c r="B430" s="203">
        <v>21</v>
      </c>
      <c r="C430" s="197">
        <v>214</v>
      </c>
      <c r="D430" s="198">
        <v>11</v>
      </c>
      <c r="E430" s="199">
        <v>96</v>
      </c>
      <c r="F430" s="196">
        <v>35</v>
      </c>
      <c r="G430" s="200">
        <v>254</v>
      </c>
      <c r="H430" s="198">
        <v>69</v>
      </c>
      <c r="I430" s="199">
        <v>207</v>
      </c>
      <c r="J430" s="196">
        <v>12</v>
      </c>
      <c r="K430" s="197">
        <v>23</v>
      </c>
      <c r="L430" s="198">
        <v>98</v>
      </c>
      <c r="M430" s="196">
        <v>57</v>
      </c>
      <c r="N430" s="201">
        <v>100</v>
      </c>
      <c r="O430" s="204">
        <v>164</v>
      </c>
      <c r="P430" s="196">
        <v>82</v>
      </c>
      <c r="Q430" s="197">
        <v>86</v>
      </c>
      <c r="R430" s="198">
        <v>74</v>
      </c>
      <c r="S430" s="199">
        <v>120</v>
      </c>
      <c r="T430" s="196">
        <v>19</v>
      </c>
      <c r="U430" s="200">
        <v>39</v>
      </c>
      <c r="V430" s="198">
        <v>108</v>
      </c>
      <c r="W430" s="205">
        <v>53</v>
      </c>
      <c r="X430" s="196">
        <v>44</v>
      </c>
      <c r="Y430" s="200">
        <v>81</v>
      </c>
      <c r="Z430" s="198">
        <v>143</v>
      </c>
      <c r="AA430" s="196">
        <v>233</v>
      </c>
      <c r="AB430" s="172">
        <v>816</v>
      </c>
      <c r="AC430" s="173">
        <f t="shared" si="7045"/>
        <v>1627</v>
      </c>
      <c r="BI430" s="146" t="s">
        <v>34</v>
      </c>
      <c r="BJ430" s="129">
        <f>B430/B436</f>
        <v>2.9391182645206438E-3</v>
      </c>
      <c r="BK430" s="130">
        <f t="shared" ref="BK430" si="7509">C430/C436</f>
        <v>2.8891589037397056E-2</v>
      </c>
      <c r="BL430" s="131">
        <f t="shared" ref="BL430" si="7510">D430/D436</f>
        <v>3.5403926617315739E-3</v>
      </c>
      <c r="BM430" s="132">
        <f t="shared" ref="BM430" si="7511">E430/E436</f>
        <v>2.7499283872815812E-2</v>
      </c>
      <c r="BN430" s="129">
        <f t="shared" ref="BN430" si="7512">F430/F436</f>
        <v>5.2576235541535229E-3</v>
      </c>
      <c r="BO430" s="130">
        <f t="shared" ref="BO430" si="7513">G430/G436</f>
        <v>4.1207008436080467E-2</v>
      </c>
      <c r="BP430" s="131">
        <f t="shared" ref="BP430" si="7514">H430/H436</f>
        <v>7.5624725997369578E-3</v>
      </c>
      <c r="BQ430" s="132">
        <f t="shared" ref="BQ430" si="7515">I430/I436</f>
        <v>2.3922339073153821E-2</v>
      </c>
      <c r="BR430" s="129">
        <f t="shared" ref="BR430" si="7516">J430/J436</f>
        <v>6.0000000000000001E-3</v>
      </c>
      <c r="BS430" s="130">
        <f t="shared" ref="BS430" si="7517">K430/K436</f>
        <v>1.4084507042253521E-2</v>
      </c>
      <c r="BT430" s="131">
        <f t="shared" ref="BT430" si="7518">L430/L436</f>
        <v>2.247191011235955E-2</v>
      </c>
      <c r="BU430" s="129">
        <f t="shared" ref="BU430" si="7519">M430/M436</f>
        <v>1.4018691588785047E-2</v>
      </c>
      <c r="BV430" s="133">
        <f t="shared" ref="BV430" si="7520">N430/N436</f>
        <v>1.2227928588897041E-2</v>
      </c>
      <c r="BW430" s="134">
        <f t="shared" ref="BW430" si="7521">O430/O436</f>
        <v>1.889400921658986E-2</v>
      </c>
      <c r="BX430" s="129">
        <f t="shared" ref="BX430" si="7522">P430/P436</f>
        <v>1.6731279330748826E-2</v>
      </c>
      <c r="BY430" s="130">
        <f t="shared" ref="BY430" si="7523">Q430/Q436</f>
        <v>1.8691588785046728E-2</v>
      </c>
      <c r="BZ430" s="131">
        <f t="shared" ref="BZ430" si="7524">R430/R436</f>
        <v>1.3648100331980819E-2</v>
      </c>
      <c r="CA430" s="132">
        <f t="shared" ref="CA430" si="7525">S430/S436</f>
        <v>2.2396416573348264E-2</v>
      </c>
      <c r="CB430" s="129">
        <f t="shared" ref="CB430" si="7526">T430/T436</f>
        <v>1.2890094979647219E-2</v>
      </c>
      <c r="CC430" s="130">
        <f t="shared" ref="CC430" si="7527">U430/U436</f>
        <v>3.1375703942075624E-2</v>
      </c>
      <c r="CD430" s="131">
        <f t="shared" ref="CD430" si="7528">V430/V436</f>
        <v>2.1069059695669138E-2</v>
      </c>
      <c r="CE430" s="132">
        <f t="shared" ref="CE430" si="7529">W430/W436</f>
        <v>1.0532591414944356E-2</v>
      </c>
      <c r="CF430" s="129">
        <f t="shared" ref="CF430" si="7530">X430/X436</f>
        <v>1.0617760617760617E-2</v>
      </c>
      <c r="CG430" s="130">
        <f t="shared" ref="CG430" si="7531">Y430/Y436</f>
        <v>2.8301886792452831E-2</v>
      </c>
      <c r="CH430" s="131">
        <f t="shared" ref="CH430" si="7532">Z430/Z436</f>
        <v>2.0312500000000001E-2</v>
      </c>
      <c r="CI430" s="129">
        <f t="shared" ref="CI430" si="7533">AA430/AA436</f>
        <v>2.5102348631760397E-2</v>
      </c>
      <c r="CJ430" s="135">
        <f t="shared" ref="CJ430" si="7534">AB430/AB436</f>
        <v>1.1881361114751235E-2</v>
      </c>
      <c r="CK430" s="136">
        <f t="shared" ref="CK430" si="7535">AC430/AC436</f>
        <v>2.3761537562799393E-2</v>
      </c>
    </row>
    <row r="431" spans="1:89" x14ac:dyDescent="0.15">
      <c r="A431" s="137" t="s">
        <v>35</v>
      </c>
      <c r="B431" s="206">
        <v>0</v>
      </c>
      <c r="C431" s="190">
        <v>40</v>
      </c>
      <c r="D431" s="191">
        <v>0</v>
      </c>
      <c r="E431" s="192">
        <v>34</v>
      </c>
      <c r="F431" s="189">
        <v>1</v>
      </c>
      <c r="G431" s="193">
        <v>27</v>
      </c>
      <c r="H431" s="191">
        <v>4</v>
      </c>
      <c r="I431" s="192">
        <v>35</v>
      </c>
      <c r="J431" s="189">
        <v>4</v>
      </c>
      <c r="K431" s="190">
        <v>5</v>
      </c>
      <c r="L431" s="191">
        <v>19</v>
      </c>
      <c r="M431" s="189">
        <v>3</v>
      </c>
      <c r="N431" s="194">
        <v>11</v>
      </c>
      <c r="O431" s="207">
        <v>15</v>
      </c>
      <c r="P431" s="189">
        <v>7</v>
      </c>
      <c r="Q431" s="190">
        <v>12</v>
      </c>
      <c r="R431" s="191">
        <v>6</v>
      </c>
      <c r="S431" s="192">
        <v>9</v>
      </c>
      <c r="T431" s="189">
        <v>5</v>
      </c>
      <c r="U431" s="193">
        <v>2</v>
      </c>
      <c r="V431" s="191">
        <v>3</v>
      </c>
      <c r="W431" s="208">
        <v>9</v>
      </c>
      <c r="X431" s="189">
        <v>5</v>
      </c>
      <c r="Y431" s="193">
        <v>23</v>
      </c>
      <c r="Z431" s="191">
        <v>21</v>
      </c>
      <c r="AA431" s="189">
        <v>47</v>
      </c>
      <c r="AB431" s="172">
        <v>86</v>
      </c>
      <c r="AC431" s="173">
        <f t="shared" si="7045"/>
        <v>261</v>
      </c>
      <c r="BI431" s="137" t="s">
        <v>35</v>
      </c>
      <c r="BJ431" s="129">
        <f>B431/B436</f>
        <v>0</v>
      </c>
      <c r="BK431" s="130">
        <f t="shared" ref="BK431" si="7536">C431/C436</f>
        <v>5.4002970163358989E-3</v>
      </c>
      <c r="BL431" s="131">
        <f t="shared" ref="BL431" si="7537">D431/D436</f>
        <v>0</v>
      </c>
      <c r="BM431" s="132">
        <f t="shared" ref="BM431" si="7538">E431/E436</f>
        <v>9.7393297049556005E-3</v>
      </c>
      <c r="BN431" s="129">
        <f t="shared" ref="BN431" si="7539">F431/F436</f>
        <v>1.5021781583295779E-4</v>
      </c>
      <c r="BO431" s="130">
        <f t="shared" ref="BO431" si="7540">G431/G436</f>
        <v>4.3802725502920178E-3</v>
      </c>
      <c r="BP431" s="131">
        <f t="shared" ref="BP431" si="7541">H431/H436</f>
        <v>4.3840420868040335E-4</v>
      </c>
      <c r="BQ431" s="132">
        <f t="shared" ref="BQ431" si="7542">I431/I436</f>
        <v>4.044839939905235E-3</v>
      </c>
      <c r="BR431" s="129">
        <f t="shared" ref="BR431" si="7543">J431/J436</f>
        <v>2E-3</v>
      </c>
      <c r="BS431" s="130">
        <f t="shared" ref="BS431" si="7544">K431/K436</f>
        <v>3.0618493570116348E-3</v>
      </c>
      <c r="BT431" s="131">
        <f t="shared" ref="BT431" si="7545">L431/L436</f>
        <v>4.3567988993350147E-3</v>
      </c>
      <c r="BU431" s="129">
        <f t="shared" ref="BU431" si="7546">M431/M436</f>
        <v>7.3782587309394979E-4</v>
      </c>
      <c r="BV431" s="133">
        <f t="shared" ref="BV431" si="7547">N431/N436</f>
        <v>1.3450721447786744E-3</v>
      </c>
      <c r="BW431" s="134">
        <f t="shared" ref="BW431" si="7548">O431/O436</f>
        <v>1.7281105990783411E-3</v>
      </c>
      <c r="BX431" s="129">
        <f t="shared" ref="BX431" si="7549">P431/P436</f>
        <v>1.4282799428688023E-3</v>
      </c>
      <c r="BY431" s="130">
        <f t="shared" ref="BY431" si="7550">Q431/Q436</f>
        <v>2.6081286676809391E-3</v>
      </c>
      <c r="BZ431" s="131">
        <f t="shared" ref="BZ431" si="7551">R431/R436</f>
        <v>1.1066027296200663E-3</v>
      </c>
      <c r="CA431" s="132">
        <f t="shared" ref="CA431" si="7552">S431/S436</f>
        <v>1.6797312430011197E-3</v>
      </c>
      <c r="CB431" s="129">
        <f t="shared" ref="CB431" si="7553">T431/T436</f>
        <v>3.3921302578018998E-3</v>
      </c>
      <c r="CC431" s="130">
        <f t="shared" ref="CC431" si="7554">U431/U436</f>
        <v>1.6090104585679806E-3</v>
      </c>
      <c r="CD431" s="131">
        <f t="shared" ref="CD431" si="7555">V431/V436</f>
        <v>5.8525165821303156E-4</v>
      </c>
      <c r="CE431" s="132">
        <f t="shared" ref="CE431" si="7556">W431/W436</f>
        <v>1.7885532591414945E-3</v>
      </c>
      <c r="CF431" s="129">
        <f t="shared" ref="CF431" si="7557">X431/X436</f>
        <v>1.2065637065637065E-3</v>
      </c>
      <c r="CG431" s="130">
        <f t="shared" ref="CG431" si="7558">Y431/Y436</f>
        <v>8.0363382250174704E-3</v>
      </c>
      <c r="CH431" s="131">
        <f t="shared" ref="CH431" si="7559">Z431/Z436</f>
        <v>2.9829545454545456E-3</v>
      </c>
      <c r="CI431" s="129">
        <f t="shared" ref="CI431" si="7560">AA431/AA436</f>
        <v>5.0635638870932991E-3</v>
      </c>
      <c r="CJ431" s="135">
        <f t="shared" ref="CJ431" si="7561">AB431/AB436</f>
        <v>1.252202274348782E-3</v>
      </c>
      <c r="CK431" s="136">
        <f t="shared" ref="CK431" si="7562">AC431/AC436</f>
        <v>3.811777076761304E-3</v>
      </c>
    </row>
    <row r="432" spans="1:89" x14ac:dyDescent="0.15">
      <c r="A432" s="146" t="s">
        <v>36</v>
      </c>
      <c r="B432" s="203">
        <v>0</v>
      </c>
      <c r="C432" s="197">
        <v>3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2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v>0</v>
      </c>
      <c r="AC432" s="173">
        <f t="shared" si="7045"/>
        <v>5</v>
      </c>
      <c r="BI432" s="146" t="s">
        <v>36</v>
      </c>
      <c r="BJ432" s="129">
        <f>B432/B436</f>
        <v>0</v>
      </c>
      <c r="BK432" s="130">
        <f t="shared" ref="BK432" si="7563">C432/C436</f>
        <v>4.050222762251924E-4</v>
      </c>
      <c r="BL432" s="131">
        <f t="shared" ref="BL432" si="7564">D432/D436</f>
        <v>0</v>
      </c>
      <c r="BM432" s="132">
        <f t="shared" ref="BM432" si="7565">E432/E436</f>
        <v>0</v>
      </c>
      <c r="BN432" s="129">
        <f t="shared" ref="BN432" si="7566">F432/F436</f>
        <v>0</v>
      </c>
      <c r="BO432" s="130">
        <f t="shared" ref="BO432" si="7567">G432/G436</f>
        <v>0</v>
      </c>
      <c r="BP432" s="131">
        <f t="shared" ref="BP432" si="7568">H432/H436</f>
        <v>0</v>
      </c>
      <c r="BQ432" s="132">
        <f t="shared" ref="BQ432" si="7569">I432/I436</f>
        <v>2.3113371085172773E-4</v>
      </c>
      <c r="BR432" s="129">
        <f t="shared" ref="BR432" si="7570">J432/J436</f>
        <v>0</v>
      </c>
      <c r="BS432" s="130">
        <f t="shared" ref="BS432" si="7571">K432/K436</f>
        <v>0</v>
      </c>
      <c r="BT432" s="131">
        <f t="shared" ref="BT432" si="7572">L432/L436</f>
        <v>0</v>
      </c>
      <c r="BU432" s="129">
        <f t="shared" ref="BU432" si="7573">M432/M436</f>
        <v>0</v>
      </c>
      <c r="BV432" s="133">
        <f t="shared" ref="BV432" si="7574">N432/N436</f>
        <v>0</v>
      </c>
      <c r="BW432" s="134">
        <f t="shared" ref="BW432" si="7575">O432/O436</f>
        <v>0</v>
      </c>
      <c r="BX432" s="129">
        <f t="shared" ref="BX432" si="7576">P432/P436</f>
        <v>0</v>
      </c>
      <c r="BY432" s="130">
        <f t="shared" ref="BY432" si="7577">Q432/Q436</f>
        <v>0</v>
      </c>
      <c r="BZ432" s="131">
        <f t="shared" ref="BZ432" si="7578">R432/R436</f>
        <v>0</v>
      </c>
      <c r="CA432" s="132">
        <f t="shared" ref="CA432" si="7579">S432/S436</f>
        <v>0</v>
      </c>
      <c r="CB432" s="129">
        <f t="shared" ref="CB432" si="7580">T432/T436</f>
        <v>0</v>
      </c>
      <c r="CC432" s="130">
        <f t="shared" ref="CC432" si="7581">U432/U436</f>
        <v>0</v>
      </c>
      <c r="CD432" s="131">
        <f t="shared" ref="CD432" si="7582">V432/V436</f>
        <v>0</v>
      </c>
      <c r="CE432" s="132">
        <f t="shared" ref="CE432" si="7583">W432/W436</f>
        <v>0</v>
      </c>
      <c r="CF432" s="129">
        <f t="shared" ref="CF432" si="7584">X432/X436</f>
        <v>0</v>
      </c>
      <c r="CG432" s="130">
        <f t="shared" ref="CG432" si="7585">Y432/Y436</f>
        <v>0</v>
      </c>
      <c r="CH432" s="131">
        <f t="shared" ref="CH432" si="7586">Z432/Z436</f>
        <v>0</v>
      </c>
      <c r="CI432" s="129">
        <f t="shared" ref="CI432" si="7587">AA432/AA436</f>
        <v>0</v>
      </c>
      <c r="CJ432" s="135">
        <f t="shared" ref="CJ432" si="7588">AB432/AB436</f>
        <v>0</v>
      </c>
      <c r="CK432" s="136">
        <f t="shared" ref="CK432" si="7589">AC432/AC436</f>
        <v>7.3022549363243366E-5</v>
      </c>
    </row>
    <row r="433" spans="1:89" x14ac:dyDescent="0.15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:AB435" si="7590">SUM(B433,D433,F433,H433,J433,L433,N433,P433,R433,T433,V433,X433,Z433)</f>
        <v>0</v>
      </c>
      <c r="AC433" s="173">
        <f t="shared" si="7045"/>
        <v>0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0</v>
      </c>
      <c r="BM433" s="132">
        <f t="shared" ref="BM433" si="7593">E433/E436</f>
        <v>0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0</v>
      </c>
      <c r="CK433" s="136">
        <f t="shared" ref="CK433" si="7617">AC433/AC436</f>
        <v>0</v>
      </c>
    </row>
    <row r="434" spans="1:89" x14ac:dyDescent="0.15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590"/>
        <v>0</v>
      </c>
      <c r="AC434" s="173">
        <f t="shared" si="7045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4" thickBot="1" x14ac:dyDescent="0.2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590"/>
        <v>0</v>
      </c>
      <c r="AC435" s="173">
        <f t="shared" si="7045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5" thickTop="1" thickBot="1" x14ac:dyDescent="0.2">
      <c r="A436" s="269" t="s">
        <v>13</v>
      </c>
      <c r="B436" s="20">
        <f t="shared" ref="B436" si="7672">SUM(B413:B435)</f>
        <v>7145</v>
      </c>
      <c r="C436" s="21">
        <f t="shared" ref="C436" si="7673">SUM(C413:C435)</f>
        <v>7407</v>
      </c>
      <c r="D436" s="20">
        <f t="shared" ref="D436" si="7674">SUM(D413:D435)</f>
        <v>3107</v>
      </c>
      <c r="E436" s="21">
        <f t="shared" ref="E436" si="7675">SUM(E413:E435)</f>
        <v>3491</v>
      </c>
      <c r="F436" s="20">
        <f t="shared" ref="F436" si="7676">SUM(F413:F435)</f>
        <v>6657</v>
      </c>
      <c r="G436" s="21">
        <f t="shared" ref="G436" si="7677">SUM(G413:G435)</f>
        <v>6164</v>
      </c>
      <c r="H436" s="20">
        <f t="shared" ref="H436" si="7678">SUM(H413:H435)</f>
        <v>9124</v>
      </c>
      <c r="I436" s="21">
        <f t="shared" ref="I436" si="7679">SUM(I413:I435)</f>
        <v>8653</v>
      </c>
      <c r="J436" s="20">
        <f t="shared" ref="J436" si="7680">SUM(J413:J435)</f>
        <v>2000</v>
      </c>
      <c r="K436" s="21">
        <f t="shared" ref="K436" si="7681">SUM(K413:K435)</f>
        <v>1633</v>
      </c>
      <c r="L436" s="20">
        <f t="shared" ref="L436" si="7682">SUM(L413:L435)</f>
        <v>4361</v>
      </c>
      <c r="M436" s="21">
        <f t="shared" ref="M436" si="7683">SUM(M413:M435)</f>
        <v>4066</v>
      </c>
      <c r="N436" s="20">
        <f t="shared" ref="N436" si="7684">SUM(N413:N435)</f>
        <v>8178</v>
      </c>
      <c r="O436" s="21">
        <f t="shared" ref="O436" si="7685">SUM(O413:O435)</f>
        <v>8680</v>
      </c>
      <c r="P436" s="20">
        <f t="shared" ref="P436" si="7686">SUM(P413:P435)</f>
        <v>4901</v>
      </c>
      <c r="Q436" s="21">
        <f t="shared" ref="Q436" si="7687">SUM(Q413:Q435)</f>
        <v>4601</v>
      </c>
      <c r="R436" s="20">
        <f t="shared" ref="R436" si="7688">SUM(R413:R435)</f>
        <v>5422</v>
      </c>
      <c r="S436" s="21">
        <f t="shared" ref="S436" si="7689">SUM(S413:S435)</f>
        <v>5358</v>
      </c>
      <c r="T436" s="20">
        <f t="shared" ref="T436" si="7690">SUM(T413:T435)</f>
        <v>1474</v>
      </c>
      <c r="U436" s="21">
        <f t="shared" ref="U436" si="7691">SUM(U413:U435)</f>
        <v>1243</v>
      </c>
      <c r="V436" s="20">
        <f t="shared" ref="V436" si="7692">SUM(V413:V435)</f>
        <v>5126</v>
      </c>
      <c r="W436" s="21">
        <f t="shared" ref="W436" si="7693">SUM(W413:W435)</f>
        <v>5032</v>
      </c>
      <c r="X436" s="20">
        <f t="shared" ref="X436" si="7694">SUM(X413:X435)</f>
        <v>4144</v>
      </c>
      <c r="Y436" s="21">
        <f t="shared" ref="Y436" si="7695">SUM(Y413:Y435)</f>
        <v>2862</v>
      </c>
      <c r="Z436" s="20">
        <f t="shared" ref="Z436" si="7696">SUM(Z413:Z435)</f>
        <v>7040</v>
      </c>
      <c r="AA436" s="21">
        <f t="shared" ref="AA436" si="7697">SUM(AA413:AA435)</f>
        <v>9282</v>
      </c>
      <c r="AB436" s="174">
        <f t="shared" ref="AB436:AC436" si="7698">SUM(AB412:AB435)</f>
        <v>68679</v>
      </c>
      <c r="AC436" s="175">
        <f t="shared" si="7698"/>
        <v>68472</v>
      </c>
      <c r="BI436" s="269" t="s">
        <v>13</v>
      </c>
      <c r="BJ436" s="155">
        <f>SUM(BJ412:BJ435)</f>
        <v>0.99999999999999989</v>
      </c>
      <c r="BK436" s="156">
        <f t="shared" ref="BK436:CK436" si="7699">SUM(BK412:BK435)</f>
        <v>1.0000000000000002</v>
      </c>
      <c r="BL436" s="155">
        <f t="shared" si="7699"/>
        <v>0.99999999999999989</v>
      </c>
      <c r="BM436" s="156">
        <f t="shared" si="7699"/>
        <v>1</v>
      </c>
      <c r="BN436" s="155">
        <f t="shared" si="7699"/>
        <v>1</v>
      </c>
      <c r="BO436" s="156">
        <f t="shared" si="7699"/>
        <v>1</v>
      </c>
      <c r="BP436" s="155">
        <f t="shared" si="7699"/>
        <v>1</v>
      </c>
      <c r="BQ436" s="156">
        <f t="shared" si="7699"/>
        <v>0.99999999999999978</v>
      </c>
      <c r="BR436" s="155">
        <f t="shared" si="7699"/>
        <v>0.99999999999999989</v>
      </c>
      <c r="BS436" s="156">
        <f t="shared" si="7699"/>
        <v>1.0000000000000002</v>
      </c>
      <c r="BT436" s="155">
        <f t="shared" si="7699"/>
        <v>0.99999999999999989</v>
      </c>
      <c r="BU436" s="156">
        <f t="shared" si="7699"/>
        <v>0.99999999999999989</v>
      </c>
      <c r="BV436" s="155">
        <f t="shared" si="7699"/>
        <v>1.0000000000000002</v>
      </c>
      <c r="BW436" s="156">
        <f t="shared" si="7699"/>
        <v>1</v>
      </c>
      <c r="BX436" s="155">
        <f t="shared" si="7699"/>
        <v>0.99999999999999989</v>
      </c>
      <c r="BY436" s="156">
        <f t="shared" si="7699"/>
        <v>1</v>
      </c>
      <c r="BZ436" s="155">
        <f t="shared" si="7699"/>
        <v>0.99999999999999989</v>
      </c>
      <c r="CA436" s="156">
        <f t="shared" si="7699"/>
        <v>0.99999999999999989</v>
      </c>
      <c r="CB436" s="155">
        <f t="shared" si="7699"/>
        <v>1</v>
      </c>
      <c r="CC436" s="156">
        <f t="shared" si="7699"/>
        <v>1.0000000000000002</v>
      </c>
      <c r="CD436" s="155">
        <f t="shared" si="7699"/>
        <v>1</v>
      </c>
      <c r="CE436" s="156">
        <f t="shared" si="7699"/>
        <v>0.99999999999999989</v>
      </c>
      <c r="CF436" s="155">
        <f t="shared" si="7699"/>
        <v>1.0000000000000002</v>
      </c>
      <c r="CG436" s="156">
        <f t="shared" si="7699"/>
        <v>0.99999999999999978</v>
      </c>
      <c r="CH436" s="155">
        <f t="shared" si="7699"/>
        <v>0.99999999999999989</v>
      </c>
      <c r="CI436" s="156">
        <f t="shared" si="7699"/>
        <v>1</v>
      </c>
      <c r="CJ436" s="155">
        <f t="shared" si="7699"/>
        <v>1.0000000000000002</v>
      </c>
      <c r="CK436" s="156">
        <f t="shared" si="7699"/>
        <v>1</v>
      </c>
    </row>
    <row r="437" spans="1:89" ht="14" thickTop="1" x14ac:dyDescent="0.15">
      <c r="A437" s="187"/>
    </row>
    <row r="439" spans="1:89" x14ac:dyDescent="0.15">
      <c r="A439" s="301">
        <f>+A408+1</f>
        <v>44119</v>
      </c>
      <c r="B439" s="301"/>
      <c r="C439" s="301"/>
      <c r="D439" s="301"/>
      <c r="BI439" s="300">
        <f>+BI408+1</f>
        <v>44119</v>
      </c>
      <c r="BJ439" s="300"/>
      <c r="BK439" s="300"/>
      <c r="BL439" s="300"/>
    </row>
    <row r="440" spans="1:89" ht="13.5" customHeight="1" thickBot="1" x14ac:dyDescent="0.2">
      <c r="AE440" s="272" t="s">
        <v>84</v>
      </c>
    </row>
    <row r="441" spans="1:89" ht="15" thickTop="1" thickBot="1" x14ac:dyDescent="0.2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 x14ac:dyDescent="0.2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 x14ac:dyDescent="0.15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459</v>
      </c>
      <c r="AG443" s="186">
        <f t="shared" ref="AG443:AV444" si="7700">SUMIF($A$9:$A$32,$AE443,C$443:C$466)</f>
        <v>377</v>
      </c>
      <c r="AH443" s="127">
        <f t="shared" si="7700"/>
        <v>171</v>
      </c>
      <c r="AI443" s="180">
        <f t="shared" si="7700"/>
        <v>220</v>
      </c>
      <c r="AJ443" s="126">
        <f t="shared" si="7700"/>
        <v>438</v>
      </c>
      <c r="AK443" s="128">
        <f t="shared" si="7700"/>
        <v>325</v>
      </c>
      <c r="AL443" s="127">
        <f t="shared" si="7700"/>
        <v>666</v>
      </c>
      <c r="AM443" s="180">
        <f t="shared" si="7700"/>
        <v>407</v>
      </c>
      <c r="AN443" s="126">
        <f t="shared" si="7700"/>
        <v>106</v>
      </c>
      <c r="AO443" s="128">
        <f t="shared" si="7700"/>
        <v>181</v>
      </c>
      <c r="AP443" s="127">
        <f t="shared" si="7700"/>
        <v>233</v>
      </c>
      <c r="AQ443" s="126">
        <f t="shared" si="7700"/>
        <v>359</v>
      </c>
      <c r="AR443" s="179">
        <f t="shared" si="7700"/>
        <v>616</v>
      </c>
      <c r="AS443" s="181">
        <f t="shared" si="7700"/>
        <v>687</v>
      </c>
      <c r="AT443" s="126">
        <f t="shared" si="7700"/>
        <v>406</v>
      </c>
      <c r="AU443" s="128">
        <f t="shared" si="7700"/>
        <v>335</v>
      </c>
      <c r="AV443" s="127">
        <f t="shared" si="7700"/>
        <v>427</v>
      </c>
      <c r="AW443" s="180">
        <f t="shared" ref="AW443:BE444" si="7701">SUMIF($A$9:$A$32,$AE443,S$443:S$466)</f>
        <v>278</v>
      </c>
      <c r="AX443" s="126">
        <f t="shared" si="7701"/>
        <v>133</v>
      </c>
      <c r="AY443" s="128">
        <f t="shared" si="7701"/>
        <v>156</v>
      </c>
      <c r="AZ443" s="127">
        <f t="shared" si="7701"/>
        <v>254</v>
      </c>
      <c r="BA443" s="180">
        <f t="shared" si="7701"/>
        <v>388</v>
      </c>
      <c r="BB443" s="126">
        <f t="shared" si="7701"/>
        <v>279</v>
      </c>
      <c r="BC443" s="128">
        <f t="shared" si="7701"/>
        <v>296</v>
      </c>
      <c r="BD443" s="184">
        <f t="shared" si="7701"/>
        <v>494</v>
      </c>
      <c r="BE443" s="185">
        <f t="shared" si="7701"/>
        <v>501</v>
      </c>
      <c r="BF443" s="170">
        <f>AF443+AH443+AJ443+AL443+AN443+AP443+AR443+AT443+AV443+AX443+AZ443+BB443+BD443</f>
        <v>4682</v>
      </c>
      <c r="BG443" s="171">
        <f>AG443+AI443+AK443+AM443+AO443+AQ443+AS443+AU443+AW443+AY443+BA443+BC443+BE443</f>
        <v>4510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15">
      <c r="A444" s="137" t="s">
        <v>17</v>
      </c>
      <c r="B444" s="189">
        <v>102</v>
      </c>
      <c r="C444" s="190">
        <v>0</v>
      </c>
      <c r="D444" s="191">
        <v>70</v>
      </c>
      <c r="E444" s="192">
        <v>0</v>
      </c>
      <c r="F444" s="189">
        <v>194</v>
      </c>
      <c r="G444" s="193">
        <v>4</v>
      </c>
      <c r="H444" s="191">
        <v>161</v>
      </c>
      <c r="I444" s="192">
        <v>19</v>
      </c>
      <c r="J444" s="189">
        <v>9</v>
      </c>
      <c r="K444" s="193">
        <v>8</v>
      </c>
      <c r="L444" s="191">
        <v>6</v>
      </c>
      <c r="M444" s="189">
        <v>19</v>
      </c>
      <c r="N444" s="194">
        <v>26</v>
      </c>
      <c r="O444" s="195">
        <v>31</v>
      </c>
      <c r="P444" s="189">
        <v>14</v>
      </c>
      <c r="Q444" s="193">
        <v>0</v>
      </c>
      <c r="R444" s="191">
        <v>8</v>
      </c>
      <c r="S444" s="192">
        <v>0</v>
      </c>
      <c r="T444" s="189">
        <v>2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592</v>
      </c>
      <c r="AC444" s="173">
        <f t="shared" ref="AC444:AC466" si="7730">SUM(C444,E444,G444,I444,K444,M444,O444,Q444,S444,U444,W444,Y444,AA444)</f>
        <v>81</v>
      </c>
      <c r="AE444" s="277" t="str">
        <f>$AE$10</f>
        <v>08:00 - 08:59</v>
      </c>
      <c r="AF444" s="126">
        <f>SUMIF($A$9:$A$32,$AE444,B$443:B$466)</f>
        <v>585</v>
      </c>
      <c r="AG444" s="190">
        <f t="shared" si="7700"/>
        <v>523</v>
      </c>
      <c r="AH444" s="191">
        <f t="shared" si="7700"/>
        <v>216</v>
      </c>
      <c r="AI444" s="192">
        <f t="shared" si="7700"/>
        <v>275</v>
      </c>
      <c r="AJ444" s="278">
        <f t="shared" si="7700"/>
        <v>428</v>
      </c>
      <c r="AK444" s="193">
        <f t="shared" si="7700"/>
        <v>367</v>
      </c>
      <c r="AL444" s="191">
        <f t="shared" si="7700"/>
        <v>709</v>
      </c>
      <c r="AM444" s="192">
        <f t="shared" si="7700"/>
        <v>503</v>
      </c>
      <c r="AN444" s="278">
        <f t="shared" si="7700"/>
        <v>82</v>
      </c>
      <c r="AO444" s="193">
        <f t="shared" si="7700"/>
        <v>208</v>
      </c>
      <c r="AP444" s="191">
        <f t="shared" si="7700"/>
        <v>227</v>
      </c>
      <c r="AQ444" s="278">
        <f t="shared" si="7700"/>
        <v>383</v>
      </c>
      <c r="AR444" s="194">
        <f t="shared" si="7700"/>
        <v>598</v>
      </c>
      <c r="AS444" s="195">
        <f t="shared" si="7700"/>
        <v>741</v>
      </c>
      <c r="AT444" s="278">
        <f t="shared" si="7700"/>
        <v>388</v>
      </c>
      <c r="AU444" s="193">
        <f t="shared" si="7700"/>
        <v>310</v>
      </c>
      <c r="AV444" s="191">
        <f t="shared" si="7700"/>
        <v>376</v>
      </c>
      <c r="AW444" s="192">
        <f t="shared" si="7701"/>
        <v>257</v>
      </c>
      <c r="AX444" s="278">
        <f t="shared" si="7701"/>
        <v>73</v>
      </c>
      <c r="AY444" s="193">
        <f t="shared" si="7701"/>
        <v>139</v>
      </c>
      <c r="AZ444" s="191">
        <f t="shared" si="7701"/>
        <v>254</v>
      </c>
      <c r="BA444" s="192">
        <f t="shared" si="7701"/>
        <v>379</v>
      </c>
      <c r="BB444" s="278">
        <f t="shared" si="7701"/>
        <v>298</v>
      </c>
      <c r="BC444" s="193">
        <f t="shared" si="7701"/>
        <v>248</v>
      </c>
      <c r="BD444" s="191">
        <f t="shared" si="7701"/>
        <v>436</v>
      </c>
      <c r="BE444" s="278">
        <f t="shared" si="7701"/>
        <v>474</v>
      </c>
      <c r="BF444" s="172">
        <f>SUM(AF444,AH444,AJ444,AL444,AN444,AP444,AR444,AT444,AV444,AX444,AZ444,BB444,BD444)</f>
        <v>4670</v>
      </c>
      <c r="BG444" s="173">
        <f>SUM(AG444,AI444,AK444,AM444,AO444,AQ444,AS444,AU444,AW444,AY444,BA444,BC444,BE444)</f>
        <v>4807</v>
      </c>
      <c r="BI444" s="137" t="s">
        <v>17</v>
      </c>
      <c r="BJ444" s="129">
        <f>B444/B467</f>
        <v>1.3894564773191663E-2</v>
      </c>
      <c r="BK444" s="130">
        <f t="shared" ref="BK444" si="7731">C444/C467</f>
        <v>0</v>
      </c>
      <c r="BL444" s="131">
        <f t="shared" ref="BL444" si="7732">D444/D467</f>
        <v>2.1868166198063105E-2</v>
      </c>
      <c r="BM444" s="132">
        <f t="shared" ref="BM444" si="7733">E444/E467</f>
        <v>0</v>
      </c>
      <c r="BN444" s="129">
        <f t="shared" ref="BN444" si="7734">F444/F467</f>
        <v>2.9133503529058417E-2</v>
      </c>
      <c r="BO444" s="130">
        <f t="shared" ref="BO444" si="7735">G444/G467</f>
        <v>6.3918184723553851E-4</v>
      </c>
      <c r="BP444" s="131">
        <f t="shared" ref="BP444" si="7736">H444/H467</f>
        <v>1.658596888843103E-2</v>
      </c>
      <c r="BQ444" s="132">
        <f t="shared" ref="BQ444" si="7737">I444/I467</f>
        <v>2.1278978609026765E-3</v>
      </c>
      <c r="BR444" s="129">
        <f t="shared" ref="BR444" si="7738">J444/J467</f>
        <v>4.287756074321105E-3</v>
      </c>
      <c r="BS444" s="130">
        <f t="shared" ref="BS444" si="7739">K444/K467</f>
        <v>4.7393364928909956E-3</v>
      </c>
      <c r="BT444" s="131">
        <f t="shared" ref="BT444" si="7740">L444/L467</f>
        <v>1.3793103448275861E-3</v>
      </c>
      <c r="BU444" s="129">
        <f t="shared" ref="BU444" si="7741">M444/M467</f>
        <v>4.6774987690792712E-3</v>
      </c>
      <c r="BV444" s="133">
        <f t="shared" ref="BV444" si="7742">N444/N467</f>
        <v>3.1680272937736078E-3</v>
      </c>
      <c r="BW444" s="134">
        <f t="shared" ref="BW444" si="7743">O444/O467</f>
        <v>3.4765055511943479E-3</v>
      </c>
      <c r="BX444" s="129">
        <f t="shared" ref="BX444" si="7744">P444/P467</f>
        <v>2.8146361077603537E-3</v>
      </c>
      <c r="BY444" s="130">
        <f t="shared" ref="BY444" si="7745">Q444/Q467</f>
        <v>0</v>
      </c>
      <c r="BZ444" s="131">
        <f t="shared" ref="BZ444" si="7746">R444/R467</f>
        <v>1.4735678762202984E-3</v>
      </c>
      <c r="CA444" s="132">
        <f t="shared" ref="CA444" si="7747">S444/S467</f>
        <v>0</v>
      </c>
      <c r="CB444" s="129">
        <f t="shared" ref="CB444" si="7748">T444/T467</f>
        <v>1.3063357282821686E-3</v>
      </c>
      <c r="CC444" s="130">
        <f t="shared" ref="CC444" si="7749">U444/U467</f>
        <v>0</v>
      </c>
      <c r="CD444" s="131">
        <f t="shared" ref="CD444" si="7750">V444/V467</f>
        <v>0</v>
      </c>
      <c r="CE444" s="132">
        <f t="shared" ref="CE444" si="7751">W444/W467</f>
        <v>0</v>
      </c>
      <c r="CF444" s="129">
        <f t="shared" ref="CF444" si="7752">X444/X467</f>
        <v>0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8.453037096267527E-3</v>
      </c>
      <c r="CK444" s="136">
        <f t="shared" ref="CK444" si="7757">AC444/AC467</f>
        <v>1.1596111723525791E-3</v>
      </c>
    </row>
    <row r="445" spans="1:89" ht="14" thickBot="1" x14ac:dyDescent="0.2">
      <c r="A445" s="146" t="s">
        <v>18</v>
      </c>
      <c r="B445" s="196">
        <v>504</v>
      </c>
      <c r="C445" s="197">
        <v>1</v>
      </c>
      <c r="D445" s="198">
        <v>200</v>
      </c>
      <c r="E445" s="199">
        <v>2</v>
      </c>
      <c r="F445" s="196">
        <v>432</v>
      </c>
      <c r="G445" s="200">
        <v>12</v>
      </c>
      <c r="H445" s="198">
        <v>385</v>
      </c>
      <c r="I445" s="199">
        <v>102</v>
      </c>
      <c r="J445" s="196">
        <v>35</v>
      </c>
      <c r="K445" s="200">
        <v>60</v>
      </c>
      <c r="L445" s="198">
        <v>85</v>
      </c>
      <c r="M445" s="196">
        <v>154</v>
      </c>
      <c r="N445" s="201">
        <v>328</v>
      </c>
      <c r="O445" s="202">
        <v>333</v>
      </c>
      <c r="P445" s="196">
        <v>200</v>
      </c>
      <c r="Q445" s="200">
        <v>276</v>
      </c>
      <c r="R445" s="198">
        <v>190</v>
      </c>
      <c r="S445" s="199">
        <v>187</v>
      </c>
      <c r="T445" s="196">
        <v>26</v>
      </c>
      <c r="U445" s="200">
        <v>82</v>
      </c>
      <c r="V445" s="198">
        <v>104</v>
      </c>
      <c r="W445" s="199">
        <v>200</v>
      </c>
      <c r="X445" s="196">
        <v>168</v>
      </c>
      <c r="Y445" s="200">
        <v>151</v>
      </c>
      <c r="Z445" s="198">
        <v>362</v>
      </c>
      <c r="AA445" s="196">
        <v>239</v>
      </c>
      <c r="AB445" s="172">
        <f t="shared" si="7729"/>
        <v>3019</v>
      </c>
      <c r="AC445" s="173">
        <f t="shared" si="7730"/>
        <v>1799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6.86554965263588E-2</v>
      </c>
      <c r="BK445" s="130">
        <f t="shared" ref="BK445" si="7758">C445/C467</f>
        <v>1.3138877939823938E-4</v>
      </c>
      <c r="BL445" s="131">
        <f t="shared" ref="BL445" si="7759">D445/D467</f>
        <v>6.2480474851608875E-2</v>
      </c>
      <c r="BM445" s="132">
        <f t="shared" ref="BM445" si="7760">E445/E467</f>
        <v>5.554012774229381E-4</v>
      </c>
      <c r="BN445" s="129">
        <f t="shared" ref="BN445" si="7761">F445/F467</f>
        <v>6.4874605796666165E-2</v>
      </c>
      <c r="BO445" s="130">
        <f t="shared" ref="BO445" si="7762">G445/G467</f>
        <v>1.9175455417066154E-3</v>
      </c>
      <c r="BP445" s="131">
        <f t="shared" ref="BP445" si="7763">H445/H467</f>
        <v>3.9662099515813329E-2</v>
      </c>
      <c r="BQ445" s="132">
        <f t="shared" ref="BQ445" si="7764">I445/I467</f>
        <v>1.1423451674319633E-2</v>
      </c>
      <c r="BR445" s="129">
        <f t="shared" ref="BR445" si="7765">J445/J467</f>
        <v>1.6674606955693186E-2</v>
      </c>
      <c r="BS445" s="130">
        <f t="shared" ref="BS445" si="7766">K445/K467</f>
        <v>3.5545023696682464E-2</v>
      </c>
      <c r="BT445" s="131">
        <f t="shared" ref="BT445" si="7767">L445/L467</f>
        <v>1.9540229885057471E-2</v>
      </c>
      <c r="BU445" s="129">
        <f t="shared" ref="BU445" si="7768">M445/M467</f>
        <v>3.7912358444116202E-2</v>
      </c>
      <c r="BV445" s="133">
        <f t="shared" ref="BV445" si="7769">N445/N467</f>
        <v>3.9965882782990132E-2</v>
      </c>
      <c r="BW445" s="134">
        <f t="shared" ref="BW445" si="7770">O445/O467</f>
        <v>3.7344398340248962E-2</v>
      </c>
      <c r="BX445" s="129">
        <f t="shared" ref="BX445" si="7771">P445/P467</f>
        <v>4.0209087253719342E-2</v>
      </c>
      <c r="BY445" s="130">
        <f t="shared" ref="BY445" si="7772">Q445/Q467</f>
        <v>6.0646011865524062E-2</v>
      </c>
      <c r="BZ445" s="131">
        <f t="shared" ref="BZ445" si="7773">R445/R467</f>
        <v>3.4997237060232084E-2</v>
      </c>
      <c r="CA445" s="132">
        <f t="shared" ref="CA445" si="7774">S445/S467</f>
        <v>3.4274193548387094E-2</v>
      </c>
      <c r="CB445" s="129">
        <f t="shared" ref="CB445" si="7775">T445/T467</f>
        <v>1.6982364467668192E-2</v>
      </c>
      <c r="CC445" s="130">
        <f t="shared" ref="CC445" si="7776">U445/U467</f>
        <v>6.4770932069510262E-2</v>
      </c>
      <c r="CD445" s="131">
        <f t="shared" ref="CD445" si="7777">V445/V467</f>
        <v>2.0069471246622925E-2</v>
      </c>
      <c r="CE445" s="132">
        <f t="shared" ref="CE445" si="7778">W445/W467</f>
        <v>3.8895371450797356E-2</v>
      </c>
      <c r="CF445" s="129">
        <f t="shared" ref="CF445" si="7779">X445/X467</f>
        <v>3.9952437574316289E-2</v>
      </c>
      <c r="CG445" s="130">
        <f t="shared" ref="CG445" si="7780">Y445/Y467</f>
        <v>5.0199468085106384E-2</v>
      </c>
      <c r="CH445" s="131">
        <f t="shared" ref="CH445" si="7781">Z445/Z467</f>
        <v>5.0636452650720379E-2</v>
      </c>
      <c r="CI445" s="129">
        <f t="shared" ref="CI445" si="7782">AA445/AA467</f>
        <v>2.5528733176671651E-2</v>
      </c>
      <c r="CJ445" s="135">
        <f t="shared" ref="CJ445" si="7783">AB445/AB467</f>
        <v>4.3107633435188621E-2</v>
      </c>
      <c r="CK445" s="136">
        <f t="shared" ref="CK445" si="7784">AC445/AC467</f>
        <v>2.575482097607765E-2</v>
      </c>
    </row>
    <row r="446" spans="1:89" ht="15" thickTop="1" thickBot="1" x14ac:dyDescent="0.2">
      <c r="A446" s="137" t="s">
        <v>19</v>
      </c>
      <c r="B446" s="189">
        <v>472</v>
      </c>
      <c r="C446" s="190">
        <v>210</v>
      </c>
      <c r="D446" s="191">
        <v>208</v>
      </c>
      <c r="E446" s="192">
        <v>181</v>
      </c>
      <c r="F446" s="189">
        <v>471</v>
      </c>
      <c r="G446" s="193">
        <v>279</v>
      </c>
      <c r="H446" s="191">
        <v>563</v>
      </c>
      <c r="I446" s="192">
        <v>446</v>
      </c>
      <c r="J446" s="189">
        <v>76</v>
      </c>
      <c r="K446" s="193">
        <v>135</v>
      </c>
      <c r="L446" s="191">
        <v>249</v>
      </c>
      <c r="M446" s="189">
        <v>326</v>
      </c>
      <c r="N446" s="194">
        <v>534</v>
      </c>
      <c r="O446" s="195">
        <v>618</v>
      </c>
      <c r="P446" s="189">
        <v>443</v>
      </c>
      <c r="Q446" s="193">
        <v>318</v>
      </c>
      <c r="R446" s="191">
        <v>395</v>
      </c>
      <c r="S446" s="192">
        <v>240</v>
      </c>
      <c r="T446" s="189">
        <v>66</v>
      </c>
      <c r="U446" s="193">
        <v>168</v>
      </c>
      <c r="V446" s="191">
        <v>272</v>
      </c>
      <c r="W446" s="192">
        <v>335</v>
      </c>
      <c r="X446" s="189">
        <v>271</v>
      </c>
      <c r="Y446" s="193">
        <v>234</v>
      </c>
      <c r="Z446" s="191">
        <v>520</v>
      </c>
      <c r="AA446" s="189">
        <v>316</v>
      </c>
      <c r="AB446" s="172">
        <f t="shared" si="7729"/>
        <v>4540</v>
      </c>
      <c r="AC446" s="173">
        <f t="shared" si="7730"/>
        <v>3806</v>
      </c>
      <c r="AE446" s="269" t="s">
        <v>13</v>
      </c>
      <c r="AF446" s="20">
        <f t="shared" ref="AF446:BG446" si="7785">SUM(AF443:AF445)</f>
        <v>1044</v>
      </c>
      <c r="AG446" s="21">
        <f t="shared" si="7785"/>
        <v>900</v>
      </c>
      <c r="AH446" s="20">
        <f t="shared" si="7785"/>
        <v>387</v>
      </c>
      <c r="AI446" s="21">
        <f t="shared" si="7785"/>
        <v>495</v>
      </c>
      <c r="AJ446" s="20">
        <f t="shared" si="7785"/>
        <v>866</v>
      </c>
      <c r="AK446" s="21">
        <f t="shared" si="7785"/>
        <v>692</v>
      </c>
      <c r="AL446" s="20">
        <f t="shared" si="7785"/>
        <v>1375</v>
      </c>
      <c r="AM446" s="21">
        <f t="shared" si="7785"/>
        <v>910</v>
      </c>
      <c r="AN446" s="20">
        <f t="shared" si="7785"/>
        <v>188</v>
      </c>
      <c r="AO446" s="21">
        <f t="shared" si="7785"/>
        <v>389</v>
      </c>
      <c r="AP446" s="20">
        <f t="shared" si="7785"/>
        <v>460</v>
      </c>
      <c r="AQ446" s="21">
        <f t="shared" si="7785"/>
        <v>742</v>
      </c>
      <c r="AR446" s="20">
        <f t="shared" si="7785"/>
        <v>1214</v>
      </c>
      <c r="AS446" s="21">
        <f t="shared" si="7785"/>
        <v>1428</v>
      </c>
      <c r="AT446" s="20">
        <f t="shared" si="7785"/>
        <v>794</v>
      </c>
      <c r="AU446" s="21">
        <f t="shared" si="7785"/>
        <v>645</v>
      </c>
      <c r="AV446" s="20">
        <f t="shared" si="7785"/>
        <v>803</v>
      </c>
      <c r="AW446" s="21">
        <f t="shared" si="7785"/>
        <v>535</v>
      </c>
      <c r="AX446" s="20">
        <f t="shared" si="7785"/>
        <v>206</v>
      </c>
      <c r="AY446" s="21">
        <f t="shared" si="7785"/>
        <v>295</v>
      </c>
      <c r="AZ446" s="20">
        <f t="shared" si="7785"/>
        <v>508</v>
      </c>
      <c r="BA446" s="21">
        <f t="shared" si="7785"/>
        <v>767</v>
      </c>
      <c r="BB446" s="20">
        <f t="shared" si="7785"/>
        <v>577</v>
      </c>
      <c r="BC446" s="21">
        <f t="shared" si="7785"/>
        <v>544</v>
      </c>
      <c r="BD446" s="20">
        <f t="shared" si="7785"/>
        <v>930</v>
      </c>
      <c r="BE446" s="21">
        <f t="shared" si="7785"/>
        <v>975</v>
      </c>
      <c r="BF446" s="174">
        <f t="shared" si="7785"/>
        <v>9352</v>
      </c>
      <c r="BG446" s="175">
        <f t="shared" si="7785"/>
        <v>9317</v>
      </c>
      <c r="BI446" s="137" t="s">
        <v>19</v>
      </c>
      <c r="BJ446" s="129">
        <f>B446/B467</f>
        <v>6.4296417381828092E-2</v>
      </c>
      <c r="BK446" s="130">
        <f t="shared" ref="BK446" si="7786">C446/C467</f>
        <v>2.7591643673630272E-2</v>
      </c>
      <c r="BL446" s="131">
        <f t="shared" ref="BL446" si="7787">D446/D467</f>
        <v>6.4979693845673231E-2</v>
      </c>
      <c r="BM446" s="132">
        <f t="shared" ref="BM446" si="7788">E446/E467</f>
        <v>5.0263815606775897E-2</v>
      </c>
      <c r="BN446" s="129">
        <f t="shared" ref="BN446" si="7789">F446/F467</f>
        <v>7.0731341042198526E-2</v>
      </c>
      <c r="BO446" s="130">
        <f t="shared" ref="BO446" si="7790">G446/G467</f>
        <v>4.4582933844678811E-2</v>
      </c>
      <c r="BP446" s="131">
        <f t="shared" ref="BP446" si="7791">H446/H467</f>
        <v>5.7999381889358194E-2</v>
      </c>
      <c r="BQ446" s="132">
        <f t="shared" ref="BQ446" si="7792">I446/I467</f>
        <v>4.9949602419083881E-2</v>
      </c>
      <c r="BR446" s="129">
        <f t="shared" ref="BR446" si="7793">J446/J467</f>
        <v>3.6207717960933777E-2</v>
      </c>
      <c r="BS446" s="130">
        <f t="shared" ref="BS446" si="7794">K446/K467</f>
        <v>7.9976303317535538E-2</v>
      </c>
      <c r="BT446" s="131">
        <f t="shared" ref="BT446" si="7795">L446/L467</f>
        <v>5.7241379310344828E-2</v>
      </c>
      <c r="BU446" s="129">
        <f t="shared" ref="BU446" si="7796">M446/M467</f>
        <v>8.0256031511570652E-2</v>
      </c>
      <c r="BV446" s="133">
        <f t="shared" ref="BV446" si="7797">N446/N467</f>
        <v>6.5066406725965642E-2</v>
      </c>
      <c r="BW446" s="134">
        <f t="shared" ref="BW446" si="7798">O446/O467</f>
        <v>6.9305820343164737E-2</v>
      </c>
      <c r="BX446" s="129">
        <f t="shared" ref="BX446" si="7799">P446/P467</f>
        <v>8.906312826698834E-2</v>
      </c>
      <c r="BY446" s="130">
        <f t="shared" ref="BY446" si="7800">Q446/Q467</f>
        <v>6.9874752801582077E-2</v>
      </c>
      <c r="BZ446" s="131">
        <f t="shared" ref="BZ446" si="7801">R446/R467</f>
        <v>7.275741388837724E-2</v>
      </c>
      <c r="CA446" s="132">
        <f t="shared" ref="CA446" si="7802">S446/S467</f>
        <v>4.398826979472141E-2</v>
      </c>
      <c r="CB446" s="129">
        <f t="shared" ref="CB446" si="7803">T446/T467</f>
        <v>4.3109079033311563E-2</v>
      </c>
      <c r="CC446" s="130">
        <f t="shared" ref="CC446" si="7804">U446/U467</f>
        <v>0.13270142180094788</v>
      </c>
      <c r="CD446" s="131">
        <f t="shared" ref="CD446" si="7805">V446/V467</f>
        <v>5.2489386337321496E-2</v>
      </c>
      <c r="CE446" s="132">
        <f t="shared" ref="CE446" si="7806">W446/W467</f>
        <v>6.5149747180085565E-2</v>
      </c>
      <c r="CF446" s="129">
        <f t="shared" ref="CF446" si="7807">X446/X467</f>
        <v>6.444708680142687E-2</v>
      </c>
      <c r="CG446" s="130">
        <f t="shared" ref="CG446" si="7808">Y446/Y467</f>
        <v>7.7792553191489366E-2</v>
      </c>
      <c r="CH446" s="131">
        <f t="shared" ref="CH446" si="7809">Z446/Z467</f>
        <v>7.2737445796614911E-2</v>
      </c>
      <c r="CI446" s="129">
        <f t="shared" ref="CI446" si="7810">AA446/AA467</f>
        <v>3.3753471480452893E-2</v>
      </c>
      <c r="CJ446" s="135">
        <f t="shared" ref="CJ446" si="7811">AB446/AB467</f>
        <v>6.4825656109889482E-2</v>
      </c>
      <c r="CK446" s="136">
        <f t="shared" ref="CK446" si="7812">AC446/AC467</f>
        <v>5.448740891325822E-2</v>
      </c>
    </row>
    <row r="447" spans="1:89" ht="14" thickTop="1" x14ac:dyDescent="0.15">
      <c r="A447" s="146" t="s">
        <v>20</v>
      </c>
      <c r="B447" s="196">
        <v>459</v>
      </c>
      <c r="C447" s="197">
        <v>377</v>
      </c>
      <c r="D447" s="198">
        <v>171</v>
      </c>
      <c r="E447" s="199">
        <v>220</v>
      </c>
      <c r="F447" s="196">
        <v>438</v>
      </c>
      <c r="G447" s="200">
        <v>325</v>
      </c>
      <c r="H447" s="198">
        <v>666</v>
      </c>
      <c r="I447" s="199">
        <v>407</v>
      </c>
      <c r="J447" s="196">
        <v>106</v>
      </c>
      <c r="K447" s="200">
        <v>181</v>
      </c>
      <c r="L447" s="198">
        <v>233</v>
      </c>
      <c r="M447" s="196">
        <v>359</v>
      </c>
      <c r="N447" s="201">
        <v>616</v>
      </c>
      <c r="O447" s="202">
        <v>687</v>
      </c>
      <c r="P447" s="196">
        <v>406</v>
      </c>
      <c r="Q447" s="200">
        <v>335</v>
      </c>
      <c r="R447" s="198">
        <v>427</v>
      </c>
      <c r="S447" s="199">
        <v>278</v>
      </c>
      <c r="T447" s="196">
        <v>133</v>
      </c>
      <c r="U447" s="200">
        <v>156</v>
      </c>
      <c r="V447" s="198">
        <v>254</v>
      </c>
      <c r="W447" s="199">
        <v>388</v>
      </c>
      <c r="X447" s="196">
        <v>279</v>
      </c>
      <c r="Y447" s="200">
        <v>296</v>
      </c>
      <c r="Z447" s="198">
        <v>494</v>
      </c>
      <c r="AA447" s="196">
        <v>501</v>
      </c>
      <c r="AB447" s="172">
        <f t="shared" si="7729"/>
        <v>4682</v>
      </c>
      <c r="AC447" s="173">
        <f t="shared" si="7730"/>
        <v>4510</v>
      </c>
      <c r="BI447" s="146" t="s">
        <v>20</v>
      </c>
      <c r="BJ447" s="129">
        <f>B447/B467</f>
        <v>6.2525541479362484E-2</v>
      </c>
      <c r="BK447" s="130">
        <f t="shared" ref="BK447" si="7813">C447/C467</f>
        <v>4.9533569833136247E-2</v>
      </c>
      <c r="BL447" s="131">
        <f t="shared" ref="BL447" si="7814">D447/D467</f>
        <v>5.3420805998125584E-2</v>
      </c>
      <c r="BM447" s="132">
        <f t="shared" ref="BM447" si="7815">E447/E467</f>
        <v>6.109414051652319E-2</v>
      </c>
      <c r="BN447" s="129">
        <f t="shared" ref="BN447" si="7816">F447/F467</f>
        <v>6.5775641988286532E-2</v>
      </c>
      <c r="BO447" s="130">
        <f t="shared" ref="BO447" si="7817">G447/G467</f>
        <v>5.1933525087887504E-2</v>
      </c>
      <c r="BP447" s="131">
        <f t="shared" ref="BP447" si="7818">H447/H467</f>
        <v>6.8610281240342019E-2</v>
      </c>
      <c r="BQ447" s="132">
        <f t="shared" ref="BQ447" si="7819">I447/I467</f>
        <v>4.5581812073020492E-2</v>
      </c>
      <c r="BR447" s="129">
        <f t="shared" ref="BR447" si="7820">J447/J467</f>
        <v>5.0500238208670799E-2</v>
      </c>
      <c r="BS447" s="130">
        <f t="shared" ref="BS447" si="7821">K447/K467</f>
        <v>0.10722748815165876</v>
      </c>
      <c r="BT447" s="131">
        <f t="shared" ref="BT447" si="7822">L447/L467</f>
        <v>5.35632183908046E-2</v>
      </c>
      <c r="BU447" s="129">
        <f t="shared" ref="BU447" si="7823">M447/M467</f>
        <v>8.8380108321024123E-2</v>
      </c>
      <c r="BV447" s="133">
        <f t="shared" ref="BV447" si="7824">N447/N467</f>
        <v>7.5057877421713173E-2</v>
      </c>
      <c r="BW447" s="134">
        <f t="shared" ref="BW447" si="7825">O447/O467</f>
        <v>7.7043848828081199E-2</v>
      </c>
      <c r="BX447" s="129">
        <f t="shared" ref="BX447" si="7826">P447/P467</f>
        <v>8.1624447125050265E-2</v>
      </c>
      <c r="BY447" s="130">
        <f t="shared" ref="BY447" si="7827">Q447/Q467</f>
        <v>7.361019556141507E-2</v>
      </c>
      <c r="BZ447" s="131">
        <f t="shared" ref="BZ447" si="7828">R447/R467</f>
        <v>7.8651685393258425E-2</v>
      </c>
      <c r="CA447" s="132">
        <f t="shared" ref="CA447" si="7829">S447/S467</f>
        <v>5.0953079178885634E-2</v>
      </c>
      <c r="CB447" s="129">
        <f t="shared" ref="CB447" si="7830">T447/T467</f>
        <v>8.6871325930764201E-2</v>
      </c>
      <c r="CC447" s="130">
        <f t="shared" ref="CC447" si="7831">U447/U467</f>
        <v>0.12322274881516587</v>
      </c>
      <c r="CD447" s="131">
        <f t="shared" ref="CD447" si="7832">V447/V467</f>
        <v>4.901582400617522E-2</v>
      </c>
      <c r="CE447" s="132">
        <f t="shared" ref="CE447" si="7833">W447/W467</f>
        <v>7.5457020614546871E-2</v>
      </c>
      <c r="CF447" s="129">
        <f t="shared" ref="CF447" si="7834">X447/X467</f>
        <v>6.6349583828775274E-2</v>
      </c>
      <c r="CG447" s="130">
        <f t="shared" ref="CG447" si="7835">Y447/Y467</f>
        <v>9.8404255319148939E-2</v>
      </c>
      <c r="CH447" s="131">
        <f t="shared" ref="CH447" si="7836">Z447/Z467</f>
        <v>6.9100573506784169E-2</v>
      </c>
      <c r="CI447" s="129">
        <f t="shared" ref="CI447" si="7837">AA447/AA467</f>
        <v>5.3514206366161075E-2</v>
      </c>
      <c r="CJ447" s="135">
        <f t="shared" ref="CJ447" si="7838">AB447/AB467</f>
        <v>6.685324271068338E-2</v>
      </c>
      <c r="CK447" s="136">
        <f t="shared" ref="CK447" si="7839">AC447/AC467</f>
        <v>6.4566004781606567E-2</v>
      </c>
    </row>
    <row r="448" spans="1:89" ht="14" thickBot="1" x14ac:dyDescent="0.2">
      <c r="A448" s="137" t="s">
        <v>21</v>
      </c>
      <c r="B448" s="189">
        <v>585</v>
      </c>
      <c r="C448" s="190">
        <v>523</v>
      </c>
      <c r="D448" s="191">
        <v>216</v>
      </c>
      <c r="E448" s="192">
        <v>275</v>
      </c>
      <c r="F448" s="189">
        <v>428</v>
      </c>
      <c r="G448" s="193">
        <v>367</v>
      </c>
      <c r="H448" s="191">
        <v>709</v>
      </c>
      <c r="I448" s="192">
        <v>503</v>
      </c>
      <c r="J448" s="189">
        <v>82</v>
      </c>
      <c r="K448" s="193">
        <v>208</v>
      </c>
      <c r="L448" s="191">
        <v>227</v>
      </c>
      <c r="M448" s="189">
        <v>383</v>
      </c>
      <c r="N448" s="194">
        <v>598</v>
      </c>
      <c r="O448" s="195">
        <v>741</v>
      </c>
      <c r="P448" s="189">
        <v>388</v>
      </c>
      <c r="Q448" s="193">
        <v>310</v>
      </c>
      <c r="R448" s="191">
        <v>376</v>
      </c>
      <c r="S448" s="192">
        <v>257</v>
      </c>
      <c r="T448" s="189">
        <v>73</v>
      </c>
      <c r="U448" s="193">
        <v>139</v>
      </c>
      <c r="V448" s="191">
        <v>254</v>
      </c>
      <c r="W448" s="192">
        <v>379</v>
      </c>
      <c r="X448" s="189">
        <v>298</v>
      </c>
      <c r="Y448" s="193">
        <v>248</v>
      </c>
      <c r="Z448" s="191">
        <v>436</v>
      </c>
      <c r="AA448" s="189">
        <v>474</v>
      </c>
      <c r="AB448" s="172">
        <f t="shared" si="7729"/>
        <v>4670</v>
      </c>
      <c r="AC448" s="173">
        <f t="shared" si="7730"/>
        <v>4807</v>
      </c>
      <c r="AE448" s="272" t="s">
        <v>85</v>
      </c>
      <c r="BI448" s="137" t="s">
        <v>21</v>
      </c>
      <c r="BJ448" s="129">
        <f>B448/B467</f>
        <v>7.9689415610952191E-2</v>
      </c>
      <c r="BK448" s="130">
        <f t="shared" ref="BK448" si="7840">C448/C467</f>
        <v>6.8716331625279195E-2</v>
      </c>
      <c r="BL448" s="131">
        <f t="shared" ref="BL448" si="7841">D448/D467</f>
        <v>6.7478912839737587E-2</v>
      </c>
      <c r="BM448" s="132">
        <f t="shared" ref="BM448" si="7842">E448/E467</f>
        <v>7.6367675645653985E-2</v>
      </c>
      <c r="BN448" s="129">
        <f t="shared" ref="BN448" si="7843">F448/F467</f>
        <v>6.4273915002252588E-2</v>
      </c>
      <c r="BO448" s="130">
        <f t="shared" ref="BO448" si="7844">G448/G467</f>
        <v>5.8644934483860656E-2</v>
      </c>
      <c r="BP448" s="131">
        <f t="shared" ref="BP448" si="7845">H448/H467</f>
        <v>7.3040074173277014E-2</v>
      </c>
      <c r="BQ448" s="132">
        <f t="shared" ref="BQ448" si="7846">I448/I467</f>
        <v>5.6333296001791912E-2</v>
      </c>
      <c r="BR448" s="129">
        <f t="shared" ref="BR448" si="7847">J448/J467</f>
        <v>3.9066222010481183E-2</v>
      </c>
      <c r="BS448" s="130">
        <f t="shared" ref="BS448" si="7848">K448/K467</f>
        <v>0.12322274881516587</v>
      </c>
      <c r="BT448" s="131">
        <f t="shared" ref="BT448" si="7849">L448/L467</f>
        <v>5.2183908045977015E-2</v>
      </c>
      <c r="BU448" s="129">
        <f t="shared" ref="BU448" si="7850">M448/M467</f>
        <v>9.4288527818808462E-2</v>
      </c>
      <c r="BV448" s="133">
        <f t="shared" ref="BV448" si="7851">N448/N467</f>
        <v>7.2864627756792977E-2</v>
      </c>
      <c r="BW448" s="134">
        <f t="shared" ref="BW448" si="7852">O448/O467</f>
        <v>8.3099697207581022E-2</v>
      </c>
      <c r="BX448" s="129">
        <f t="shared" ref="BX448" si="7853">P448/P467</f>
        <v>7.8005629272215521E-2</v>
      </c>
      <c r="BY448" s="130">
        <f t="shared" ref="BY448" si="7854">Q448/Q467</f>
        <v>6.811689738519007E-2</v>
      </c>
      <c r="BZ448" s="131">
        <f t="shared" ref="BZ448" si="7855">R448/R467</f>
        <v>6.9257690182354031E-2</v>
      </c>
      <c r="CA448" s="132">
        <f t="shared" ref="CA448" si="7856">S448/S467</f>
        <v>4.7104105571847507E-2</v>
      </c>
      <c r="CB448" s="129">
        <f t="shared" ref="CB448" si="7857">T448/T467</f>
        <v>4.7681254082299153E-2</v>
      </c>
      <c r="CC448" s="130">
        <f t="shared" ref="CC448" si="7858">U448/U467</f>
        <v>0.10979462875197472</v>
      </c>
      <c r="CD448" s="131">
        <f t="shared" ref="CD448" si="7859">V448/V467</f>
        <v>4.901582400617522E-2</v>
      </c>
      <c r="CE448" s="132">
        <f t="shared" ref="CE448" si="7860">W448/W467</f>
        <v>7.3706728899260984E-2</v>
      </c>
      <c r="CF448" s="129">
        <f t="shared" ref="CF448" si="7861">X448/X467</f>
        <v>7.08680142687277E-2</v>
      </c>
      <c r="CG448" s="130">
        <f t="shared" ref="CG448" si="7862">Y448/Y467</f>
        <v>8.2446808510638292E-2</v>
      </c>
      <c r="CH448" s="131">
        <f t="shared" ref="CH448" si="7863">Z448/Z467</f>
        <v>6.0987550706392502E-2</v>
      </c>
      <c r="CI448" s="129">
        <f t="shared" ref="CI448" si="7864">AA448/AA467</f>
        <v>5.0630207220679339E-2</v>
      </c>
      <c r="CJ448" s="135">
        <f t="shared" ref="CJ448" si="7865">AB448/AB467</f>
        <v>6.6681897364137419E-2</v>
      </c>
      <c r="CK448" s="136">
        <f t="shared" ref="CK448" si="7866">AC448/AC467</f>
        <v>6.8817912413566024E-2</v>
      </c>
    </row>
    <row r="449" spans="1:89" ht="15" thickTop="1" thickBot="1" x14ac:dyDescent="0.2">
      <c r="A449" s="146" t="s">
        <v>22</v>
      </c>
      <c r="B449" s="196">
        <v>441</v>
      </c>
      <c r="C449" s="197">
        <v>583</v>
      </c>
      <c r="D449" s="198">
        <v>230</v>
      </c>
      <c r="E449" s="199">
        <v>207</v>
      </c>
      <c r="F449" s="196">
        <v>601</v>
      </c>
      <c r="G449" s="200">
        <v>195</v>
      </c>
      <c r="H449" s="198">
        <v>581</v>
      </c>
      <c r="I449" s="199">
        <v>549</v>
      </c>
      <c r="J449" s="196">
        <v>134</v>
      </c>
      <c r="K449" s="200">
        <v>195</v>
      </c>
      <c r="L449" s="198">
        <v>208</v>
      </c>
      <c r="M449" s="196">
        <v>427</v>
      </c>
      <c r="N449" s="201">
        <v>568</v>
      </c>
      <c r="O449" s="202">
        <v>745</v>
      </c>
      <c r="P449" s="196">
        <v>352</v>
      </c>
      <c r="Q449" s="200">
        <v>241</v>
      </c>
      <c r="R449" s="198">
        <v>443</v>
      </c>
      <c r="S449" s="199">
        <v>252</v>
      </c>
      <c r="T449" s="196">
        <v>52</v>
      </c>
      <c r="U449" s="200">
        <v>95</v>
      </c>
      <c r="V449" s="198">
        <v>270</v>
      </c>
      <c r="W449" s="199">
        <v>426</v>
      </c>
      <c r="X449" s="196">
        <v>244</v>
      </c>
      <c r="Y449" s="200">
        <v>203</v>
      </c>
      <c r="Z449" s="198">
        <v>463</v>
      </c>
      <c r="AA449" s="196">
        <v>443</v>
      </c>
      <c r="AB449" s="172">
        <f t="shared" si="7729"/>
        <v>4587</v>
      </c>
      <c r="AC449" s="173">
        <f t="shared" si="7730"/>
        <v>4561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6.0073559460563954E-2</v>
      </c>
      <c r="BK449" s="130">
        <f t="shared" ref="BK449" si="7867">C449/C467</f>
        <v>7.6599658389173569E-2</v>
      </c>
      <c r="BL449" s="131">
        <f t="shared" ref="BL449" si="7868">D449/D467</f>
        <v>7.1852546079350196E-2</v>
      </c>
      <c r="BM449" s="132">
        <f t="shared" ref="BM449" si="7869">E449/E467</f>
        <v>5.748403221327409E-2</v>
      </c>
      <c r="BN449" s="129">
        <f t="shared" ref="BN449" si="7870">F449/F467</f>
        <v>9.025379186063974E-2</v>
      </c>
      <c r="BO449" s="130">
        <f t="shared" ref="BO449" si="7871">G449/G467</f>
        <v>3.1160115052732501E-2</v>
      </c>
      <c r="BP449" s="131">
        <f t="shared" ref="BP449" si="7872">H449/H467</f>
        <v>5.9853713814772842E-2</v>
      </c>
      <c r="BQ449" s="132">
        <f t="shared" ref="BQ449" si="7873">I449/I467</f>
        <v>6.1485048717661556E-2</v>
      </c>
      <c r="BR449" s="129">
        <f t="shared" ref="BR449" si="7874">J449/J467</f>
        <v>6.3839923773225352E-2</v>
      </c>
      <c r="BS449" s="130">
        <f t="shared" ref="BS449" si="7875">K449/K467</f>
        <v>0.11552132701421801</v>
      </c>
      <c r="BT449" s="131">
        <f t="shared" ref="BT449" si="7876">L449/L467</f>
        <v>4.7816091954022991E-2</v>
      </c>
      <c r="BU449" s="129">
        <f t="shared" ref="BU449" si="7877">M449/M467</f>
        <v>0.1051206302314131</v>
      </c>
      <c r="BV449" s="133">
        <f t="shared" ref="BV449" si="7878">N449/N467</f>
        <v>6.9209211648592658E-2</v>
      </c>
      <c r="BW449" s="134">
        <f t="shared" ref="BW449" si="7879">O449/O467</f>
        <v>8.3548278569025455E-2</v>
      </c>
      <c r="BX449" s="129">
        <f t="shared" ref="BX449" si="7880">P449/P467</f>
        <v>7.0767993566546034E-2</v>
      </c>
      <c r="BY449" s="130">
        <f t="shared" ref="BY449" si="7881">Q449/Q467</f>
        <v>5.2955394418809053E-2</v>
      </c>
      <c r="BZ449" s="131">
        <f t="shared" ref="BZ449" si="7882">R449/R467</f>
        <v>8.1598821145699024E-2</v>
      </c>
      <c r="CA449" s="132">
        <f t="shared" ref="CA449" si="7883">S449/S467</f>
        <v>4.6187683284457479E-2</v>
      </c>
      <c r="CB449" s="129">
        <f t="shared" ref="CB449" si="7884">T449/T467</f>
        <v>3.3964728935336384E-2</v>
      </c>
      <c r="CC449" s="130">
        <f t="shared" ref="CC449" si="7885">U449/U467</f>
        <v>7.5039494470774099E-2</v>
      </c>
      <c r="CD449" s="131">
        <f t="shared" ref="CD449" si="7886">V449/V467</f>
        <v>5.2103434967194134E-2</v>
      </c>
      <c r="CE449" s="132">
        <f t="shared" ref="CE449" si="7887">W449/W467</f>
        <v>8.284714119019837E-2</v>
      </c>
      <c r="CF449" s="129">
        <f t="shared" ref="CF449" si="7888">X449/X467</f>
        <v>5.802615933412604E-2</v>
      </c>
      <c r="CG449" s="130">
        <f t="shared" ref="CG449" si="7889">Y449/Y467</f>
        <v>6.7486702127659573E-2</v>
      </c>
      <c r="CH449" s="131">
        <f t="shared" ref="CH449" si="7890">Z449/Z467</f>
        <v>6.4764302699678283E-2</v>
      </c>
      <c r="CI449" s="129">
        <f t="shared" ref="CI449" si="7891">AA449/AA467</f>
        <v>4.7318948942533648E-2</v>
      </c>
      <c r="CJ449" s="135">
        <f t="shared" ref="CJ449" si="7892">AB449/AB467</f>
        <v>6.54967587171945E-2</v>
      </c>
      <c r="CK449" s="136">
        <f t="shared" ref="CK449" si="7893">AC449/AC467</f>
        <v>6.5296130334569297E-2</v>
      </c>
    </row>
    <row r="450" spans="1:89" ht="15" thickTop="1" thickBot="1" x14ac:dyDescent="0.2">
      <c r="A450" s="137" t="s">
        <v>23</v>
      </c>
      <c r="B450" s="189">
        <v>535</v>
      </c>
      <c r="C450" s="190">
        <v>505</v>
      </c>
      <c r="D450" s="191">
        <v>240</v>
      </c>
      <c r="E450" s="192">
        <v>242</v>
      </c>
      <c r="F450" s="189">
        <v>368</v>
      </c>
      <c r="G450" s="193">
        <v>230</v>
      </c>
      <c r="H450" s="191">
        <v>488</v>
      </c>
      <c r="I450" s="192">
        <v>586</v>
      </c>
      <c r="J450" s="189">
        <v>130</v>
      </c>
      <c r="K450" s="193">
        <v>162</v>
      </c>
      <c r="L450" s="191">
        <v>222</v>
      </c>
      <c r="M450" s="189">
        <v>325</v>
      </c>
      <c r="N450" s="194">
        <v>484</v>
      </c>
      <c r="O450" s="195">
        <v>596</v>
      </c>
      <c r="P450" s="189">
        <v>261</v>
      </c>
      <c r="Q450" s="193">
        <v>237</v>
      </c>
      <c r="R450" s="191">
        <v>430</v>
      </c>
      <c r="S450" s="192">
        <v>327</v>
      </c>
      <c r="T450" s="189">
        <v>87</v>
      </c>
      <c r="U450" s="193">
        <v>87</v>
      </c>
      <c r="V450" s="191">
        <v>234</v>
      </c>
      <c r="W450" s="192">
        <v>437</v>
      </c>
      <c r="X450" s="189">
        <v>235</v>
      </c>
      <c r="Y450" s="193">
        <v>189</v>
      </c>
      <c r="Z450" s="191">
        <v>451</v>
      </c>
      <c r="AA450" s="189">
        <v>572</v>
      </c>
      <c r="AB450" s="172">
        <f t="shared" si="7729"/>
        <v>4165</v>
      </c>
      <c r="AC450" s="173">
        <f t="shared" si="7730"/>
        <v>4495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7.2878354447622945E-2</v>
      </c>
      <c r="BK450" s="130">
        <f t="shared" ref="BK450" si="7894">C450/C467</f>
        <v>6.6351333596110895E-2</v>
      </c>
      <c r="BL450" s="131">
        <f t="shared" ref="BL450" si="7895">D450/D467</f>
        <v>7.4976569821930641E-2</v>
      </c>
      <c r="BM450" s="132">
        <f t="shared" ref="BM450" si="7896">E450/E467</f>
        <v>6.7203554568175505E-2</v>
      </c>
      <c r="BN450" s="129">
        <f t="shared" ref="BN450" si="7897">F450/F467</f>
        <v>5.526355308604896E-2</v>
      </c>
      <c r="BO450" s="130">
        <f t="shared" ref="BO450" si="7898">G450/G467</f>
        <v>3.6752956216043464E-2</v>
      </c>
      <c r="BP450" s="131">
        <f t="shared" ref="BP450" si="7899">H450/H467</f>
        <v>5.0272998866797154E-2</v>
      </c>
      <c r="BQ450" s="132">
        <f t="shared" ref="BQ450" si="7900">I450/I467</f>
        <v>6.5628849815208876E-2</v>
      </c>
      <c r="BR450" s="129">
        <f t="shared" ref="BR450" si="7901">J450/J467</f>
        <v>6.1934254406860408E-2</v>
      </c>
      <c r="BS450" s="130">
        <f t="shared" ref="BS450" si="7902">K450/K467</f>
        <v>9.597156398104266E-2</v>
      </c>
      <c r="BT450" s="131">
        <f t="shared" ref="BT450" si="7903">L450/L467</f>
        <v>5.1034482758620693E-2</v>
      </c>
      <c r="BU450" s="129">
        <f t="shared" ref="BU450" si="7904">M450/M467</f>
        <v>8.0009847365829639E-2</v>
      </c>
      <c r="BV450" s="133">
        <f t="shared" ref="BV450" si="7905">N450/N467</f>
        <v>5.8974046545631778E-2</v>
      </c>
      <c r="BW450" s="134">
        <f t="shared" ref="BW450" si="7906">O450/O467</f>
        <v>6.6838622855220367E-2</v>
      </c>
      <c r="BX450" s="129">
        <f t="shared" ref="BX450" si="7907">P450/P467</f>
        <v>5.2472858866103742E-2</v>
      </c>
      <c r="BY450" s="130">
        <f t="shared" ref="BY450" si="7908">Q450/Q467</f>
        <v>5.2076466710613049E-2</v>
      </c>
      <c r="BZ450" s="131">
        <f t="shared" ref="BZ450" si="7909">R450/R467</f>
        <v>7.9204273346841034E-2</v>
      </c>
      <c r="CA450" s="132">
        <f t="shared" ref="CA450" si="7910">S450/S467</f>
        <v>5.993401759530792E-2</v>
      </c>
      <c r="CB450" s="129">
        <f t="shared" ref="CB450" si="7911">T450/T467</f>
        <v>5.6825604180274332E-2</v>
      </c>
      <c r="CC450" s="130">
        <f t="shared" ref="CC450" si="7912">U450/U467</f>
        <v>6.8720379146919433E-2</v>
      </c>
      <c r="CD450" s="131">
        <f t="shared" ref="CD450" si="7913">V450/V467</f>
        <v>4.5156310304901581E-2</v>
      </c>
      <c r="CE450" s="132">
        <f t="shared" ref="CE450" si="7914">W450/W467</f>
        <v>8.4986386619992221E-2</v>
      </c>
      <c r="CF450" s="129">
        <f t="shared" ref="CF450" si="7915">X450/X467</f>
        <v>5.5885850178359099E-2</v>
      </c>
      <c r="CG450" s="130">
        <f t="shared" ref="CG450" si="7916">Y450/Y467</f>
        <v>6.2832446808510634E-2</v>
      </c>
      <c r="CH450" s="131">
        <f t="shared" ref="CH450" si="7917">Z450/Z467</f>
        <v>6.3085746258217931E-2</v>
      </c>
      <c r="CI450" s="129">
        <f t="shared" ref="CI450" si="7918">AA450/AA467</f>
        <v>6.1098055970946377E-2</v>
      </c>
      <c r="CJ450" s="135">
        <f t="shared" ref="CJ450" si="7919">AB450/AB467</f>
        <v>5.9471114030328127E-2</v>
      </c>
      <c r="CK450" s="136">
        <f t="shared" ref="CK450" si="7920">AC450/AC467</f>
        <v>6.4351261971911641E-2</v>
      </c>
    </row>
    <row r="451" spans="1:89" ht="14" thickTop="1" x14ac:dyDescent="0.15">
      <c r="A451" s="146" t="s">
        <v>24</v>
      </c>
      <c r="B451" s="203">
        <v>372</v>
      </c>
      <c r="C451" s="197">
        <v>361</v>
      </c>
      <c r="D451" s="198">
        <v>211</v>
      </c>
      <c r="E451" s="199">
        <v>212</v>
      </c>
      <c r="F451" s="196">
        <v>418</v>
      </c>
      <c r="G451" s="200">
        <v>249</v>
      </c>
      <c r="H451" s="198">
        <v>518</v>
      </c>
      <c r="I451" s="199">
        <v>488</v>
      </c>
      <c r="J451" s="196">
        <v>122</v>
      </c>
      <c r="K451" s="200">
        <v>113</v>
      </c>
      <c r="L451" s="198">
        <v>230</v>
      </c>
      <c r="M451" s="196">
        <v>334</v>
      </c>
      <c r="N451" s="201">
        <v>465</v>
      </c>
      <c r="O451" s="204">
        <v>573</v>
      </c>
      <c r="P451" s="196">
        <v>272</v>
      </c>
      <c r="Q451" s="200">
        <v>219</v>
      </c>
      <c r="R451" s="198">
        <v>400</v>
      </c>
      <c r="S451" s="199">
        <v>319</v>
      </c>
      <c r="T451" s="196">
        <v>59</v>
      </c>
      <c r="U451" s="200">
        <v>86</v>
      </c>
      <c r="V451" s="198">
        <v>268</v>
      </c>
      <c r="W451" s="205">
        <v>361</v>
      </c>
      <c r="X451" s="196">
        <v>196</v>
      </c>
      <c r="Y451" s="200">
        <v>161</v>
      </c>
      <c r="Z451" s="198">
        <v>450</v>
      </c>
      <c r="AA451" s="196">
        <v>520</v>
      </c>
      <c r="AB451" s="172">
        <f t="shared" si="7729"/>
        <v>3981</v>
      </c>
      <c r="AC451" s="173">
        <f t="shared" si="7730"/>
        <v>3996</v>
      </c>
      <c r="AE451" s="275" t="str">
        <f>$AE$17</f>
        <v>17:00 - 17:59</v>
      </c>
      <c r="AF451" s="126">
        <f t="shared" ref="AF451:AU452" si="7921">SUMIF($A$9:$A$32,$AE451,B$443:B$466)</f>
        <v>443</v>
      </c>
      <c r="AG451" s="186">
        <f t="shared" si="7921"/>
        <v>672</v>
      </c>
      <c r="AH451" s="127">
        <f t="shared" si="7921"/>
        <v>281</v>
      </c>
      <c r="AI451" s="180">
        <f t="shared" si="7921"/>
        <v>224</v>
      </c>
      <c r="AJ451" s="126">
        <f t="shared" si="7921"/>
        <v>464</v>
      </c>
      <c r="AK451" s="128">
        <f t="shared" si="7921"/>
        <v>629</v>
      </c>
      <c r="AL451" s="127">
        <f t="shared" si="7921"/>
        <v>872</v>
      </c>
      <c r="AM451" s="180">
        <f t="shared" si="7921"/>
        <v>733</v>
      </c>
      <c r="AN451" s="126">
        <f t="shared" si="7921"/>
        <v>236</v>
      </c>
      <c r="AO451" s="128">
        <f t="shared" si="7921"/>
        <v>61</v>
      </c>
      <c r="AP451" s="127">
        <f t="shared" si="7921"/>
        <v>318</v>
      </c>
      <c r="AQ451" s="126">
        <f t="shared" si="7921"/>
        <v>159</v>
      </c>
      <c r="AR451" s="179">
        <f t="shared" si="7921"/>
        <v>534</v>
      </c>
      <c r="AS451" s="181">
        <f t="shared" si="7921"/>
        <v>584</v>
      </c>
      <c r="AT451" s="126">
        <f t="shared" si="7921"/>
        <v>345</v>
      </c>
      <c r="AU451" s="128">
        <f t="shared" si="7921"/>
        <v>309</v>
      </c>
      <c r="AV451" s="127">
        <f t="shared" ref="AP451:BE452" si="7922">SUMIF($A$9:$A$32,$AE451,R$443:R$466)</f>
        <v>342</v>
      </c>
      <c r="AW451" s="180">
        <f t="shared" si="7922"/>
        <v>403</v>
      </c>
      <c r="AX451" s="126">
        <f t="shared" si="7922"/>
        <v>207</v>
      </c>
      <c r="AY451" s="128">
        <f t="shared" si="7922"/>
        <v>40</v>
      </c>
      <c r="AZ451" s="127">
        <f t="shared" si="7922"/>
        <v>497</v>
      </c>
      <c r="BA451" s="180">
        <f t="shared" si="7922"/>
        <v>280</v>
      </c>
      <c r="BB451" s="126">
        <f t="shared" si="7922"/>
        <v>347</v>
      </c>
      <c r="BC451" s="128">
        <f t="shared" si="7922"/>
        <v>196</v>
      </c>
      <c r="BD451" s="184">
        <f t="shared" si="7922"/>
        <v>452</v>
      </c>
      <c r="BE451" s="185">
        <f t="shared" si="7922"/>
        <v>764</v>
      </c>
      <c r="BF451" s="170">
        <f>AF451+AH451+AJ451+AL451+AN451+AP451+AR451+AT451+AV451+AX451+AZ451+BB451+BD451</f>
        <v>5338</v>
      </c>
      <c r="BG451" s="171">
        <f>AG451+AI451+AK451+AM451+AO451+AQ451+AS451+AU451+AW451+AY451+BA451+BC451+BE451</f>
        <v>5054</v>
      </c>
      <c r="BI451" s="146" t="s">
        <v>24</v>
      </c>
      <c r="BJ451" s="129">
        <f>B451/B467</f>
        <v>5.0674295055169592E-2</v>
      </c>
      <c r="BK451" s="130">
        <f t="shared" ref="BK451" si="7923">C451/C467</f>
        <v>4.743134936276442E-2</v>
      </c>
      <c r="BL451" s="131">
        <f t="shared" ref="BL451" si="7924">D451/D467</f>
        <v>6.5916900968447364E-2</v>
      </c>
      <c r="BM451" s="132">
        <f t="shared" ref="BM451" si="7925">E451/E467</f>
        <v>5.8872535406831433E-2</v>
      </c>
      <c r="BN451" s="129">
        <f t="shared" ref="BN451" si="7926">F451/F467</f>
        <v>6.2772188016218658E-2</v>
      </c>
      <c r="BO451" s="130">
        <f t="shared" ref="BO451" si="7927">G451/G467</f>
        <v>3.9789069990412269E-2</v>
      </c>
      <c r="BP451" s="131">
        <f t="shared" ref="BP451" si="7928">H451/H467</f>
        <v>5.3363552075821573E-2</v>
      </c>
      <c r="BQ451" s="132">
        <f t="shared" ref="BQ451" si="7929">I451/I467</f>
        <v>5.4653376637921379E-2</v>
      </c>
      <c r="BR451" s="129">
        <f t="shared" ref="BR451" si="7930">J451/J467</f>
        <v>5.812291567413054E-2</v>
      </c>
      <c r="BS451" s="130">
        <f t="shared" ref="BS451" si="7931">K451/K467</f>
        <v>6.6943127962085305E-2</v>
      </c>
      <c r="BT451" s="131">
        <f t="shared" ref="BT451" si="7932">L451/L467</f>
        <v>5.2873563218390804E-2</v>
      </c>
      <c r="BU451" s="129">
        <f t="shared" ref="BU451" si="7933">M451/M467</f>
        <v>8.222550467749877E-2</v>
      </c>
      <c r="BV451" s="133">
        <f t="shared" ref="BV451" si="7934">N451/N467</f>
        <v>5.6658949677104907E-2</v>
      </c>
      <c r="BW451" s="134">
        <f t="shared" ref="BW451" si="7935">O451/O467</f>
        <v>6.4259280026914875E-2</v>
      </c>
      <c r="BX451" s="129">
        <f t="shared" ref="BX451" si="7936">P451/P467</f>
        <v>5.4684358665058302E-2</v>
      </c>
      <c r="BY451" s="130">
        <f t="shared" ref="BY451" si="7937">Q451/Q467</f>
        <v>4.8121292023731048E-2</v>
      </c>
      <c r="BZ451" s="131">
        <f t="shared" ref="BZ451" si="7938">R451/R467</f>
        <v>7.3678393811014917E-2</v>
      </c>
      <c r="CA451" s="132">
        <f t="shared" ref="CA451" si="7939">S451/S467</f>
        <v>5.8467741935483868E-2</v>
      </c>
      <c r="CB451" s="129">
        <f t="shared" ref="CB451" si="7940">T451/T467</f>
        <v>3.8536903984323974E-2</v>
      </c>
      <c r="CC451" s="130">
        <f t="shared" ref="CC451" si="7941">U451/U467</f>
        <v>6.7930489731437602E-2</v>
      </c>
      <c r="CD451" s="131">
        <f t="shared" ref="CD451" si="7942">V451/V467</f>
        <v>5.1717483597066773E-2</v>
      </c>
      <c r="CE451" s="132">
        <f t="shared" ref="CE451" si="7943">W451/W467</f>
        <v>7.0206145468689224E-2</v>
      </c>
      <c r="CF451" s="129">
        <f t="shared" ref="CF451" si="7944">X451/X467</f>
        <v>4.661117717003567E-2</v>
      </c>
      <c r="CG451" s="130">
        <f t="shared" ref="CG451" si="7945">Y451/Y467</f>
        <v>5.3523936170212769E-2</v>
      </c>
      <c r="CH451" s="131">
        <f t="shared" ref="CH451" si="7946">Z451/Z467</f>
        <v>6.2945866554762905E-2</v>
      </c>
      <c r="CI451" s="129">
        <f t="shared" ref="CI451" si="7947">AA451/AA467</f>
        <v>5.5543687246314893E-2</v>
      </c>
      <c r="CJ451" s="135">
        <f t="shared" ref="CJ451" si="7948">AB451/AB467</f>
        <v>5.6843818716623355E-2</v>
      </c>
      <c r="CK451" s="136">
        <f t="shared" ref="CK451" si="7949">AC451/AC467</f>
        <v>5.7207484502727231E-2</v>
      </c>
    </row>
    <row r="452" spans="1:89" x14ac:dyDescent="0.15">
      <c r="A452" s="137" t="s">
        <v>25</v>
      </c>
      <c r="B452" s="206">
        <v>414</v>
      </c>
      <c r="C452" s="190">
        <v>417</v>
      </c>
      <c r="D452" s="191">
        <v>179</v>
      </c>
      <c r="E452" s="192">
        <v>227</v>
      </c>
      <c r="F452" s="189">
        <v>429</v>
      </c>
      <c r="G452" s="193">
        <v>214</v>
      </c>
      <c r="H452" s="191">
        <v>508</v>
      </c>
      <c r="I452" s="192">
        <v>572</v>
      </c>
      <c r="J452" s="189">
        <v>99</v>
      </c>
      <c r="K452" s="190">
        <v>112</v>
      </c>
      <c r="L452" s="191">
        <v>234</v>
      </c>
      <c r="M452" s="189">
        <v>315</v>
      </c>
      <c r="N452" s="194">
        <v>384</v>
      </c>
      <c r="O452" s="207">
        <v>519</v>
      </c>
      <c r="P452" s="189">
        <v>237</v>
      </c>
      <c r="Q452" s="190">
        <v>231</v>
      </c>
      <c r="R452" s="191">
        <v>330</v>
      </c>
      <c r="S452" s="192">
        <v>323</v>
      </c>
      <c r="T452" s="198">
        <v>61</v>
      </c>
      <c r="U452" s="189">
        <v>60</v>
      </c>
      <c r="V452" s="191">
        <v>295</v>
      </c>
      <c r="W452" s="208">
        <v>373</v>
      </c>
      <c r="X452" s="189">
        <v>230</v>
      </c>
      <c r="Y452" s="193">
        <v>194</v>
      </c>
      <c r="Z452" s="191">
        <v>518</v>
      </c>
      <c r="AA452" s="189">
        <v>696</v>
      </c>
      <c r="AB452" s="172">
        <f t="shared" si="7729"/>
        <v>3918</v>
      </c>
      <c r="AC452" s="173">
        <f t="shared" si="7730"/>
        <v>4253</v>
      </c>
      <c r="AE452" s="277" t="str">
        <f>$AE$18</f>
        <v>18:00 - 18:59</v>
      </c>
      <c r="AF452" s="126">
        <f t="shared" si="7921"/>
        <v>603</v>
      </c>
      <c r="AG452" s="190">
        <f t="shared" si="7921"/>
        <v>536</v>
      </c>
      <c r="AH452" s="191">
        <f t="shared" si="7921"/>
        <v>204</v>
      </c>
      <c r="AI452" s="192">
        <f t="shared" si="7921"/>
        <v>248</v>
      </c>
      <c r="AJ452" s="278">
        <f t="shared" si="7921"/>
        <v>346</v>
      </c>
      <c r="AK452" s="193">
        <f t="shared" si="7921"/>
        <v>571</v>
      </c>
      <c r="AL452" s="191">
        <f t="shared" si="7921"/>
        <v>768</v>
      </c>
      <c r="AM452" s="192">
        <f t="shared" si="7921"/>
        <v>680</v>
      </c>
      <c r="AN452" s="278">
        <f t="shared" si="7921"/>
        <v>185</v>
      </c>
      <c r="AO452" s="193">
        <f t="shared" si="7921"/>
        <v>51</v>
      </c>
      <c r="AP452" s="191">
        <f t="shared" si="7922"/>
        <v>294</v>
      </c>
      <c r="AQ452" s="278">
        <f t="shared" si="7922"/>
        <v>128</v>
      </c>
      <c r="AR452" s="194">
        <f t="shared" si="7922"/>
        <v>527</v>
      </c>
      <c r="AS452" s="195">
        <f t="shared" si="7922"/>
        <v>501</v>
      </c>
      <c r="AT452" s="278">
        <f t="shared" si="7922"/>
        <v>351</v>
      </c>
      <c r="AU452" s="193">
        <f t="shared" si="7922"/>
        <v>357</v>
      </c>
      <c r="AV452" s="191">
        <f t="shared" si="7922"/>
        <v>302</v>
      </c>
      <c r="AW452" s="192">
        <f t="shared" si="7922"/>
        <v>496</v>
      </c>
      <c r="AX452" s="278">
        <f t="shared" si="7922"/>
        <v>136</v>
      </c>
      <c r="AY452" s="193">
        <f t="shared" si="7922"/>
        <v>29</v>
      </c>
      <c r="AZ452" s="191">
        <f t="shared" si="7922"/>
        <v>452</v>
      </c>
      <c r="BA452" s="192">
        <f t="shared" si="7922"/>
        <v>266</v>
      </c>
      <c r="BB452" s="278">
        <f t="shared" si="7922"/>
        <v>313</v>
      </c>
      <c r="BC452" s="193">
        <f t="shared" si="7922"/>
        <v>160</v>
      </c>
      <c r="BD452" s="191">
        <f t="shared" si="7922"/>
        <v>307</v>
      </c>
      <c r="BE452" s="278">
        <f t="shared" si="7922"/>
        <v>720</v>
      </c>
      <c r="BF452" s="172">
        <f>SUM(AF452,AH452,AJ452,AL452,AN452,AP452,AR452,AT452,AV452,AX452,AZ452,BB452,BD452)</f>
        <v>4788</v>
      </c>
      <c r="BG452" s="173">
        <f>SUM(AG452,AI452,AK452,AM452,AO452,AQ452,AS452,AU452,AW452,AY452,BA452,BC452,BE452)</f>
        <v>4743</v>
      </c>
      <c r="BI452" s="137" t="s">
        <v>25</v>
      </c>
      <c r="BJ452" s="129">
        <f>B452/B467</f>
        <v>5.6395586432366161E-2</v>
      </c>
      <c r="BK452" s="130">
        <f t="shared" ref="BK452" si="7950">C452/C467</f>
        <v>5.4789121009065828E-2</v>
      </c>
      <c r="BL452" s="131">
        <f t="shared" ref="BL452" si="7951">D452/D467</f>
        <v>5.592002499218994E-2</v>
      </c>
      <c r="BM452" s="132">
        <f t="shared" ref="BM452" si="7952">E452/E467</f>
        <v>6.3038044987503469E-2</v>
      </c>
      <c r="BN452" s="129">
        <f t="shared" ref="BN452" si="7953">F452/F467</f>
        <v>6.4424087700855989E-2</v>
      </c>
      <c r="BO452" s="130">
        <f t="shared" ref="BO452" si="7954">G452/G467</f>
        <v>3.4196228827101313E-2</v>
      </c>
      <c r="BP452" s="131">
        <f t="shared" ref="BP452" si="7955">H452/H467</f>
        <v>5.2333367672813436E-2</v>
      </c>
      <c r="BQ452" s="132">
        <f t="shared" ref="BQ452" si="7956">I452/I467</f>
        <v>6.4060925075596367E-2</v>
      </c>
      <c r="BR452" s="129">
        <f t="shared" ref="BR452" si="7957">J452/J467</f>
        <v>4.7165316817532159E-2</v>
      </c>
      <c r="BS452" s="130">
        <f t="shared" ref="BS452" si="7958">K452/K467</f>
        <v>6.6350710900473939E-2</v>
      </c>
      <c r="BT452" s="131">
        <f t="shared" ref="BT452" si="7959">L452/L467</f>
        <v>5.3793103448275863E-2</v>
      </c>
      <c r="BU452" s="129">
        <f t="shared" ref="BU452" si="7960">M452/M467</f>
        <v>7.7548005908419496E-2</v>
      </c>
      <c r="BV452" s="133">
        <f t="shared" ref="BV452" si="7961">N452/N467</f>
        <v>4.6789326184964057E-2</v>
      </c>
      <c r="BW452" s="134">
        <f t="shared" ref="BW452" si="7962">O452/O467</f>
        <v>5.8203431647415052E-2</v>
      </c>
      <c r="BX452" s="129">
        <f t="shared" ref="BX452" si="7963">P452/P467</f>
        <v>4.7647768395657417E-2</v>
      </c>
      <c r="BY452" s="130">
        <f t="shared" ref="BY452" si="7964">Q452/Q467</f>
        <v>5.0758075148319051E-2</v>
      </c>
      <c r="BZ452" s="131">
        <f t="shared" ref="BZ452" si="7965">R452/R467</f>
        <v>6.0784674894087308E-2</v>
      </c>
      <c r="CA452" s="132">
        <f t="shared" ref="CA452" si="7966">S452/S467</f>
        <v>5.9200879765395897E-2</v>
      </c>
      <c r="CB452" s="129">
        <f t="shared" ref="CB452" si="7967">T452/T467</f>
        <v>3.9843239712606136E-2</v>
      </c>
      <c r="CC452" s="130">
        <f t="shared" ref="CC452" si="7968">U452/U467</f>
        <v>4.7393364928909949E-2</v>
      </c>
      <c r="CD452" s="131">
        <f t="shared" ref="CD452" si="7969">V452/V467</f>
        <v>5.6927827093786181E-2</v>
      </c>
      <c r="CE452" s="132">
        <f t="shared" ref="CE452" si="7970">W452/W467</f>
        <v>7.2539867755737064E-2</v>
      </c>
      <c r="CF452" s="129">
        <f t="shared" ref="CF452" si="7971">X452/X467</f>
        <v>5.4696789536266346E-2</v>
      </c>
      <c r="CG452" s="130">
        <f t="shared" ref="CG452" si="7972">Y452/Y467</f>
        <v>6.4494680851063829E-2</v>
      </c>
      <c r="CH452" s="131">
        <f t="shared" ref="CH452" si="7973">Z452/Z467</f>
        <v>7.2457686389704859E-2</v>
      </c>
      <c r="CI452" s="129">
        <f t="shared" ref="CI452" si="7974">AA452/AA467</f>
        <v>7.4343089083529157E-2</v>
      </c>
      <c r="CJ452" s="135">
        <f t="shared" ref="CJ452" si="7975">AB452/AB467</f>
        <v>5.5944255647257045E-2</v>
      </c>
      <c r="CK452" s="136">
        <f t="shared" ref="CK452" si="7976">AC452/AC467</f>
        <v>6.0886744642166896E-2</v>
      </c>
    </row>
    <row r="453" spans="1:89" ht="14" thickBot="1" x14ac:dyDescent="0.2">
      <c r="A453" s="146" t="s">
        <v>26</v>
      </c>
      <c r="B453" s="203">
        <v>353</v>
      </c>
      <c r="C453" s="197">
        <v>377</v>
      </c>
      <c r="D453" s="198">
        <v>170</v>
      </c>
      <c r="E453" s="199">
        <v>215</v>
      </c>
      <c r="F453" s="196">
        <v>356</v>
      </c>
      <c r="G453" s="200">
        <v>233</v>
      </c>
      <c r="H453" s="198">
        <v>481</v>
      </c>
      <c r="I453" s="199">
        <v>547</v>
      </c>
      <c r="J453" s="196">
        <v>143</v>
      </c>
      <c r="K453" s="197">
        <v>102</v>
      </c>
      <c r="L453" s="198">
        <v>221</v>
      </c>
      <c r="M453" s="196">
        <v>254</v>
      </c>
      <c r="N453" s="201">
        <v>437</v>
      </c>
      <c r="O453" s="204">
        <v>460</v>
      </c>
      <c r="P453" s="196">
        <v>223</v>
      </c>
      <c r="Q453" s="197">
        <v>208</v>
      </c>
      <c r="R453" s="198">
        <v>338</v>
      </c>
      <c r="S453" s="199">
        <v>291</v>
      </c>
      <c r="T453" s="196">
        <v>59</v>
      </c>
      <c r="U453" s="200">
        <v>60</v>
      </c>
      <c r="V453" s="198">
        <v>302</v>
      </c>
      <c r="W453" s="205">
        <v>318</v>
      </c>
      <c r="X453" s="196">
        <v>193</v>
      </c>
      <c r="Y453" s="200">
        <v>115</v>
      </c>
      <c r="Z453" s="198">
        <v>471</v>
      </c>
      <c r="AA453" s="196">
        <v>630</v>
      </c>
      <c r="AB453" s="172">
        <f t="shared" si="7729"/>
        <v>3747</v>
      </c>
      <c r="AC453" s="173">
        <f t="shared" si="7730"/>
        <v>3810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4.8086091813104484E-2</v>
      </c>
      <c r="BK453" s="130">
        <f t="shared" ref="BK453" si="7977">C453/C467</f>
        <v>4.9533569833136247E-2</v>
      </c>
      <c r="BL453" s="131">
        <f t="shared" ref="BL453" si="7978">D453/D467</f>
        <v>5.3108403623867539E-2</v>
      </c>
      <c r="BM453" s="132">
        <f t="shared" ref="BM453" si="7979">E453/E467</f>
        <v>5.970563732296584E-2</v>
      </c>
      <c r="BN453" s="129">
        <f t="shared" ref="BN453" si="7980">F453/F467</f>
        <v>5.3461480702808227E-2</v>
      </c>
      <c r="BO453" s="130">
        <f t="shared" ref="BO453" si="7981">G453/G467</f>
        <v>3.7232342601470118E-2</v>
      </c>
      <c r="BP453" s="131">
        <f t="shared" ref="BP453" si="7982">H453/H467</f>
        <v>4.9551869784691463E-2</v>
      </c>
      <c r="BQ453" s="132">
        <f t="shared" ref="BQ453" si="7983">I453/I467</f>
        <v>6.1261059469145479E-2</v>
      </c>
      <c r="BR453" s="129">
        <f t="shared" ref="BR453" si="7984">J453/J467</f>
        <v>6.8127679847546446E-2</v>
      </c>
      <c r="BS453" s="130">
        <f t="shared" ref="BS453" si="7985">K453/K467</f>
        <v>6.0426540284360189E-2</v>
      </c>
      <c r="BT453" s="131">
        <f t="shared" ref="BT453" si="7986">L453/L467</f>
        <v>5.0804597701149423E-2</v>
      </c>
      <c r="BU453" s="129">
        <f t="shared" ref="BU453" si="7987">M453/M467</f>
        <v>6.2530773018217634E-2</v>
      </c>
      <c r="BV453" s="133">
        <f t="shared" ref="BV453" si="7988">N453/N467</f>
        <v>5.3247227976117951E-2</v>
      </c>
      <c r="BW453" s="134">
        <f t="shared" ref="BW453" si="7989">O453/O467</f>
        <v>5.158685656610968E-2</v>
      </c>
      <c r="BX453" s="129">
        <f t="shared" ref="BX453" si="7990">P453/P467</f>
        <v>4.4833132287897065E-2</v>
      </c>
      <c r="BY453" s="130">
        <f t="shared" ref="BY453" si="7991">Q453/Q467</f>
        <v>4.5704240826192045E-2</v>
      </c>
      <c r="BZ453" s="131">
        <f t="shared" ref="BZ453" si="7992">R453/R467</f>
        <v>6.2258242770307608E-2</v>
      </c>
      <c r="CA453" s="132">
        <f t="shared" ref="CA453" si="7993">S453/S467</f>
        <v>5.3335777126099708E-2</v>
      </c>
      <c r="CB453" s="129">
        <f t="shared" ref="CB453" si="7994">T453/T467</f>
        <v>3.8536903984323974E-2</v>
      </c>
      <c r="CC453" s="130">
        <f t="shared" ref="CC453" si="7995">U453/U467</f>
        <v>4.7393364928909949E-2</v>
      </c>
      <c r="CD453" s="131">
        <f t="shared" ref="CD453" si="7996">V453/V467</f>
        <v>5.8278656889231957E-2</v>
      </c>
      <c r="CE453" s="132">
        <f t="shared" ref="CE453" si="7997">W453/W467</f>
        <v>6.1843640606767794E-2</v>
      </c>
      <c r="CF453" s="129">
        <f t="shared" ref="CF453" si="7998">X453/X467</f>
        <v>4.5897740784780025E-2</v>
      </c>
      <c r="CG453" s="130">
        <f t="shared" ref="CG453" si="7999">Y453/Y467</f>
        <v>3.8231382978723402E-2</v>
      </c>
      <c r="CH453" s="131">
        <f t="shared" ref="CH453" si="8000">Z453/Z467</f>
        <v>6.5883340327318504E-2</v>
      </c>
      <c r="CI453" s="129">
        <f t="shared" ref="CI453" si="8001">AA453/AA467</f>
        <v>6.7293313394573812E-2</v>
      </c>
      <c r="CJ453" s="135">
        <f t="shared" ref="CJ453" si="8002">AB453/AB467</f>
        <v>5.350258445897707E-2</v>
      </c>
      <c r="CK453" s="136">
        <f t="shared" ref="CK453" si="8003">AC453/AC467</f>
        <v>5.4544673662510201E-2</v>
      </c>
    </row>
    <row r="454" spans="1:89" ht="15" thickTop="1" thickBot="1" x14ac:dyDescent="0.2">
      <c r="A454" s="137" t="s">
        <v>27</v>
      </c>
      <c r="B454" s="206">
        <v>329</v>
      </c>
      <c r="C454" s="190">
        <v>417</v>
      </c>
      <c r="D454" s="191">
        <v>173</v>
      </c>
      <c r="E454" s="192">
        <v>255</v>
      </c>
      <c r="F454" s="189">
        <v>338</v>
      </c>
      <c r="G454" s="193">
        <v>294</v>
      </c>
      <c r="H454" s="191">
        <v>546</v>
      </c>
      <c r="I454" s="192">
        <v>503</v>
      </c>
      <c r="J454" s="189">
        <v>137</v>
      </c>
      <c r="K454" s="190">
        <v>84</v>
      </c>
      <c r="L454" s="191">
        <v>315</v>
      </c>
      <c r="M454" s="189">
        <v>221</v>
      </c>
      <c r="N454" s="194">
        <v>475</v>
      </c>
      <c r="O454" s="207">
        <v>377</v>
      </c>
      <c r="P454" s="189">
        <v>308</v>
      </c>
      <c r="Q454" s="190">
        <v>175</v>
      </c>
      <c r="R454" s="191">
        <v>318</v>
      </c>
      <c r="S454" s="192">
        <v>311</v>
      </c>
      <c r="T454" s="189">
        <v>87</v>
      </c>
      <c r="U454" s="193">
        <v>56</v>
      </c>
      <c r="V454" s="191">
        <v>313</v>
      </c>
      <c r="W454" s="208">
        <v>280</v>
      </c>
      <c r="X454" s="189">
        <v>233</v>
      </c>
      <c r="Y454" s="193">
        <v>112</v>
      </c>
      <c r="Z454" s="191">
        <v>513</v>
      </c>
      <c r="AA454" s="189">
        <v>453</v>
      </c>
      <c r="AB454" s="172">
        <f t="shared" si="7729"/>
        <v>4085</v>
      </c>
      <c r="AC454" s="173">
        <f t="shared" si="7730"/>
        <v>3538</v>
      </c>
      <c r="AE454" s="269" t="s">
        <v>13</v>
      </c>
      <c r="AF454" s="20">
        <f t="shared" ref="AF454:BG454" si="8004">SUM(AF451:AF453)</f>
        <v>1046</v>
      </c>
      <c r="AG454" s="21">
        <f t="shared" si="8004"/>
        <v>1208</v>
      </c>
      <c r="AH454" s="20">
        <f t="shared" si="8004"/>
        <v>485</v>
      </c>
      <c r="AI454" s="21">
        <f t="shared" si="8004"/>
        <v>472</v>
      </c>
      <c r="AJ454" s="20">
        <f t="shared" si="8004"/>
        <v>810</v>
      </c>
      <c r="AK454" s="21">
        <f t="shared" si="8004"/>
        <v>1200</v>
      </c>
      <c r="AL454" s="20">
        <f t="shared" si="8004"/>
        <v>1640</v>
      </c>
      <c r="AM454" s="21">
        <f t="shared" si="8004"/>
        <v>1413</v>
      </c>
      <c r="AN454" s="20">
        <f t="shared" si="8004"/>
        <v>421</v>
      </c>
      <c r="AO454" s="21">
        <f t="shared" si="8004"/>
        <v>112</v>
      </c>
      <c r="AP454" s="20">
        <f t="shared" si="8004"/>
        <v>612</v>
      </c>
      <c r="AQ454" s="21">
        <f t="shared" si="8004"/>
        <v>287</v>
      </c>
      <c r="AR454" s="20">
        <f t="shared" si="8004"/>
        <v>1061</v>
      </c>
      <c r="AS454" s="21">
        <f t="shared" si="8004"/>
        <v>1085</v>
      </c>
      <c r="AT454" s="20">
        <f t="shared" si="8004"/>
        <v>696</v>
      </c>
      <c r="AU454" s="21">
        <f t="shared" si="8004"/>
        <v>666</v>
      </c>
      <c r="AV454" s="20">
        <f t="shared" si="8004"/>
        <v>644</v>
      </c>
      <c r="AW454" s="21">
        <f t="shared" si="8004"/>
        <v>899</v>
      </c>
      <c r="AX454" s="20">
        <f t="shared" si="8004"/>
        <v>343</v>
      </c>
      <c r="AY454" s="21">
        <f t="shared" si="8004"/>
        <v>69</v>
      </c>
      <c r="AZ454" s="20">
        <f t="shared" si="8004"/>
        <v>949</v>
      </c>
      <c r="BA454" s="21">
        <f t="shared" si="8004"/>
        <v>546</v>
      </c>
      <c r="BB454" s="20">
        <f t="shared" si="8004"/>
        <v>660</v>
      </c>
      <c r="BC454" s="21">
        <f t="shared" si="8004"/>
        <v>356</v>
      </c>
      <c r="BD454" s="20">
        <f t="shared" si="8004"/>
        <v>759</v>
      </c>
      <c r="BE454" s="21">
        <f t="shared" si="8004"/>
        <v>1484</v>
      </c>
      <c r="BF454" s="174">
        <f t="shared" si="8004"/>
        <v>10126</v>
      </c>
      <c r="BG454" s="175">
        <f t="shared" si="8004"/>
        <v>9797</v>
      </c>
      <c r="BI454" s="137" t="s">
        <v>27</v>
      </c>
      <c r="BJ454" s="129">
        <f>B454/B467</f>
        <v>4.4816782454706446E-2</v>
      </c>
      <c r="BK454" s="130">
        <f t="shared" ref="BK454" si="8005">C454/C467</f>
        <v>5.4789121009065828E-2</v>
      </c>
      <c r="BL454" s="131">
        <f t="shared" ref="BL454" si="8006">D454/D467</f>
        <v>5.4045610746641673E-2</v>
      </c>
      <c r="BM454" s="132">
        <f t="shared" ref="BM454" si="8007">E454/E467</f>
        <v>7.0813662871424599E-2</v>
      </c>
      <c r="BN454" s="129">
        <f t="shared" ref="BN454" si="8008">F454/F467</f>
        <v>5.0758372127947142E-2</v>
      </c>
      <c r="BO454" s="130">
        <f t="shared" ref="BO454" si="8009">G454/G467</f>
        <v>4.6979865771812082E-2</v>
      </c>
      <c r="BP454" s="131">
        <f t="shared" ref="BP454" si="8010">H454/H467</f>
        <v>5.6248068404244358E-2</v>
      </c>
      <c r="BQ454" s="132">
        <f t="shared" ref="BQ454" si="8011">I454/I467</f>
        <v>5.6333296001791912E-2</v>
      </c>
      <c r="BR454" s="129">
        <f t="shared" ref="BR454" si="8012">J454/J467</f>
        <v>6.5269175797999041E-2</v>
      </c>
      <c r="BS454" s="130">
        <f t="shared" ref="BS454" si="8013">K454/K467</f>
        <v>4.9763033175355451E-2</v>
      </c>
      <c r="BT454" s="131">
        <f t="shared" ref="BT454" si="8014">L454/L467</f>
        <v>7.2413793103448282E-2</v>
      </c>
      <c r="BU454" s="129">
        <f t="shared" ref="BU454" si="8015">M454/M467</f>
        <v>5.4406696208764156E-2</v>
      </c>
      <c r="BV454" s="133">
        <f t="shared" ref="BV454" si="8016">N454/N467</f>
        <v>5.787742171317168E-2</v>
      </c>
      <c r="BW454" s="134">
        <f t="shared" ref="BW454" si="8017">O454/O467</f>
        <v>4.2278793316137715E-2</v>
      </c>
      <c r="BX454" s="129">
        <f t="shared" ref="BX454" si="8018">P454/P467</f>
        <v>6.1921994370727783E-2</v>
      </c>
      <c r="BY454" s="130">
        <f t="shared" ref="BY454" si="8019">Q454/Q467</f>
        <v>3.8453087233575038E-2</v>
      </c>
      <c r="BZ454" s="131">
        <f t="shared" ref="BZ454" si="8020">R454/R467</f>
        <v>5.8574323079756858E-2</v>
      </c>
      <c r="CA454" s="132">
        <f t="shared" ref="CA454" si="8021">S454/S467</f>
        <v>5.7001466275659822E-2</v>
      </c>
      <c r="CB454" s="129">
        <f t="shared" ref="CB454" si="8022">T454/T467</f>
        <v>5.6825604180274332E-2</v>
      </c>
      <c r="CC454" s="130">
        <f t="shared" ref="CC454" si="8023">U454/U467</f>
        <v>4.4233807266982623E-2</v>
      </c>
      <c r="CD454" s="131">
        <f t="shared" ref="CD454" si="8024">V454/V467</f>
        <v>6.0401389424932457E-2</v>
      </c>
      <c r="CE454" s="132">
        <f t="shared" ref="CE454" si="8025">W454/W467</f>
        <v>5.4453520031116295E-2</v>
      </c>
      <c r="CF454" s="129">
        <f t="shared" ref="CF454" si="8026">X454/X467</f>
        <v>5.5410225921521998E-2</v>
      </c>
      <c r="CG454" s="130">
        <f t="shared" ref="CG454" si="8027">Y454/Y467</f>
        <v>3.7234042553191488E-2</v>
      </c>
      <c r="CH454" s="131">
        <f t="shared" ref="CH454" si="8028">Z454/Z467</f>
        <v>7.1758287872429716E-2</v>
      </c>
      <c r="CI454" s="129">
        <f t="shared" ref="CI454" si="8029">AA454/AA467</f>
        <v>4.8387096774193547E-2</v>
      </c>
      <c r="CJ454" s="135">
        <f t="shared" ref="CJ454" si="8030">AB454/AB467</f>
        <v>5.8328811720021703E-2</v>
      </c>
      <c r="CK454" s="136">
        <f t="shared" ref="CK454" si="8031">AC454/AC467</f>
        <v>5.065067071337561E-2</v>
      </c>
    </row>
    <row r="455" spans="1:89" ht="14" thickTop="1" x14ac:dyDescent="0.15">
      <c r="A455" s="146" t="s">
        <v>28</v>
      </c>
      <c r="B455" s="203">
        <v>332</v>
      </c>
      <c r="C455" s="197">
        <v>435</v>
      </c>
      <c r="D455" s="198">
        <v>159</v>
      </c>
      <c r="E455" s="199">
        <v>222</v>
      </c>
      <c r="F455" s="196">
        <v>385</v>
      </c>
      <c r="G455" s="200">
        <v>290</v>
      </c>
      <c r="H455" s="198">
        <v>579</v>
      </c>
      <c r="I455" s="199">
        <v>512</v>
      </c>
      <c r="J455" s="196">
        <v>149</v>
      </c>
      <c r="K455" s="197">
        <v>47</v>
      </c>
      <c r="L455" s="198">
        <v>294</v>
      </c>
      <c r="M455" s="196">
        <v>167</v>
      </c>
      <c r="N455" s="201">
        <v>477</v>
      </c>
      <c r="O455" s="204">
        <v>451</v>
      </c>
      <c r="P455" s="196">
        <v>275</v>
      </c>
      <c r="Q455" s="197">
        <v>203</v>
      </c>
      <c r="R455" s="198">
        <v>268</v>
      </c>
      <c r="S455" s="199">
        <v>311</v>
      </c>
      <c r="T455" s="196">
        <v>140</v>
      </c>
      <c r="U455" s="200">
        <v>40</v>
      </c>
      <c r="V455" s="198">
        <v>339</v>
      </c>
      <c r="W455" s="205">
        <v>291</v>
      </c>
      <c r="X455" s="196">
        <v>288</v>
      </c>
      <c r="Y455" s="200">
        <v>127</v>
      </c>
      <c r="Z455" s="198">
        <v>498</v>
      </c>
      <c r="AA455" s="196">
        <v>705</v>
      </c>
      <c r="AB455" s="172">
        <f t="shared" si="7729"/>
        <v>4183</v>
      </c>
      <c r="AC455" s="173">
        <f t="shared" si="7730"/>
        <v>3801</v>
      </c>
      <c r="BI455" s="146" t="s">
        <v>28</v>
      </c>
      <c r="BJ455" s="129">
        <f>B455/B467</f>
        <v>4.5225446124506199E-2</v>
      </c>
      <c r="BK455" s="130">
        <f t="shared" ref="BK455" si="8032">C455/C467</f>
        <v>5.7154119038234134E-2</v>
      </c>
      <c r="BL455" s="131">
        <f t="shared" ref="BL455" si="8033">D455/D467</f>
        <v>4.9671977507029057E-2</v>
      </c>
      <c r="BM455" s="132">
        <f t="shared" ref="BM455" si="8034">E455/E467</f>
        <v>6.1649541793946126E-2</v>
      </c>
      <c r="BN455" s="129">
        <f t="shared" ref="BN455" si="8035">F455/F467</f>
        <v>5.781648896230665E-2</v>
      </c>
      <c r="BO455" s="130">
        <f t="shared" ref="BO455" si="8036">G455/G467</f>
        <v>4.6340683924576541E-2</v>
      </c>
      <c r="BP455" s="131">
        <f t="shared" ref="BP455" si="8037">H455/H467</f>
        <v>5.9647676934171216E-2</v>
      </c>
      <c r="BQ455" s="132">
        <f t="shared" ref="BQ455" si="8038">I455/I467</f>
        <v>5.7341247620114236E-2</v>
      </c>
      <c r="BR455" s="129">
        <f t="shared" ref="BR455" si="8039">J455/J467</f>
        <v>7.0986183897093852E-2</v>
      </c>
      <c r="BS455" s="130">
        <f t="shared" ref="BS455" si="8040">K455/K467</f>
        <v>2.7843601895734597E-2</v>
      </c>
      <c r="BT455" s="131">
        <f t="shared" ref="BT455" si="8041">L455/L467</f>
        <v>6.7586206896551718E-2</v>
      </c>
      <c r="BU455" s="129">
        <f t="shared" ref="BU455" si="8042">M455/M467</f>
        <v>4.1112752338749385E-2</v>
      </c>
      <c r="BV455" s="133">
        <f t="shared" ref="BV455" si="8043">N455/N467</f>
        <v>5.8121116120385036E-2</v>
      </c>
      <c r="BW455" s="134">
        <f t="shared" ref="BW455" si="8044">O455/O467</f>
        <v>5.0577548502859705E-2</v>
      </c>
      <c r="BX455" s="129">
        <f t="shared" ref="BX455" si="8045">P455/P467</f>
        <v>5.5287494973864093E-2</v>
      </c>
      <c r="BY455" s="130">
        <f t="shared" ref="BY455" si="8046">Q455/Q467</f>
        <v>4.4605581190947041E-2</v>
      </c>
      <c r="BZ455" s="131">
        <f t="shared" ref="BZ455" si="8047">R455/R467</f>
        <v>4.9364523853379999E-2</v>
      </c>
      <c r="CA455" s="132">
        <f t="shared" ref="CA455" si="8048">S455/S467</f>
        <v>5.7001466275659822E-2</v>
      </c>
      <c r="CB455" s="129">
        <f t="shared" ref="CB455" si="8049">T455/T467</f>
        <v>9.1443500979751791E-2</v>
      </c>
      <c r="CC455" s="130">
        <f t="shared" ref="CC455" si="8050">U455/U467</f>
        <v>3.15955766192733E-2</v>
      </c>
      <c r="CD455" s="131">
        <f t="shared" ref="CD455" si="8051">V455/V467</f>
        <v>6.5418757236588188E-2</v>
      </c>
      <c r="CE455" s="132">
        <f t="shared" ref="CE455" si="8052">W455/W467</f>
        <v>5.6592765460910154E-2</v>
      </c>
      <c r="CF455" s="129">
        <f t="shared" ref="CF455" si="8053">X455/X467</f>
        <v>6.8489892984542208E-2</v>
      </c>
      <c r="CG455" s="130">
        <f t="shared" ref="CG455" si="8054">Y455/Y467</f>
        <v>4.2220744680851061E-2</v>
      </c>
      <c r="CH455" s="131">
        <f t="shared" ref="CH455" si="8055">Z455/Z467</f>
        <v>6.9660092320604286E-2</v>
      </c>
      <c r="CI455" s="129">
        <f t="shared" ref="CI455" si="8056">AA455/AA467</f>
        <v>7.5304422132023069E-2</v>
      </c>
      <c r="CJ455" s="135">
        <f t="shared" ref="CJ455" si="8057">AB455/AB467</f>
        <v>5.972813205014707E-2</v>
      </c>
      <c r="CK455" s="136">
        <f t="shared" ref="CK455" si="8058">AC455/AC467</f>
        <v>5.4415827976693247E-2</v>
      </c>
    </row>
    <row r="456" spans="1:89" x14ac:dyDescent="0.15">
      <c r="A456" s="137" t="s">
        <v>29</v>
      </c>
      <c r="B456" s="206">
        <v>410</v>
      </c>
      <c r="C456" s="190">
        <v>716</v>
      </c>
      <c r="D456" s="191">
        <v>269</v>
      </c>
      <c r="E456" s="192">
        <v>254</v>
      </c>
      <c r="F456" s="189">
        <v>436</v>
      </c>
      <c r="G456" s="193">
        <v>518</v>
      </c>
      <c r="H456" s="191">
        <v>657</v>
      </c>
      <c r="I456" s="192">
        <v>651</v>
      </c>
      <c r="J456" s="189">
        <v>191</v>
      </c>
      <c r="K456" s="190">
        <v>40</v>
      </c>
      <c r="L456" s="191">
        <v>288</v>
      </c>
      <c r="M456" s="189">
        <v>147</v>
      </c>
      <c r="N456" s="194">
        <v>515</v>
      </c>
      <c r="O456" s="207">
        <v>450</v>
      </c>
      <c r="P456" s="189">
        <v>333</v>
      </c>
      <c r="Q456" s="190">
        <v>302</v>
      </c>
      <c r="R456" s="191">
        <v>298</v>
      </c>
      <c r="S456" s="192">
        <v>494</v>
      </c>
      <c r="T456" s="189">
        <v>185</v>
      </c>
      <c r="U456" s="193">
        <v>35</v>
      </c>
      <c r="V456" s="191">
        <v>345</v>
      </c>
      <c r="W456" s="208">
        <v>311</v>
      </c>
      <c r="X456" s="189">
        <v>352</v>
      </c>
      <c r="Y456" s="193">
        <v>165</v>
      </c>
      <c r="Z456" s="191">
        <v>508</v>
      </c>
      <c r="AA456" s="189">
        <v>664</v>
      </c>
      <c r="AB456" s="172">
        <f t="shared" si="7729"/>
        <v>4787</v>
      </c>
      <c r="AC456" s="173">
        <f t="shared" si="7730"/>
        <v>4747</v>
      </c>
      <c r="BI456" s="137" t="s">
        <v>29</v>
      </c>
      <c r="BJ456" s="129">
        <f>B456/B467</f>
        <v>5.5850701539299823E-2</v>
      </c>
      <c r="BK456" s="130">
        <f t="shared" ref="BK456" si="8059">C456/C467</f>
        <v>9.4074366049139407E-2</v>
      </c>
      <c r="BL456" s="131">
        <f t="shared" ref="BL456" si="8060">D456/D467</f>
        <v>8.4036238675413932E-2</v>
      </c>
      <c r="BM456" s="132">
        <f t="shared" ref="BM456" si="8061">E456/E467</f>
        <v>7.0535962232713134E-2</v>
      </c>
      <c r="BN456" s="129">
        <f t="shared" ref="BN456" si="8062">F456/F467</f>
        <v>6.5475296591079743E-2</v>
      </c>
      <c r="BO456" s="130">
        <f t="shared" ref="BO456" si="8063">G456/G467</f>
        <v>8.2774049217002238E-2</v>
      </c>
      <c r="BP456" s="131">
        <f t="shared" ref="BP456" si="8064">H456/H467</f>
        <v>6.7683115277634695E-2</v>
      </c>
      <c r="BQ456" s="132">
        <f t="shared" ref="BQ456" si="8065">I456/I467</f>
        <v>7.2908500391981185E-2</v>
      </c>
      <c r="BR456" s="129">
        <f t="shared" ref="BR456" si="8066">J456/J467</f>
        <v>9.0995712243925678E-2</v>
      </c>
      <c r="BS456" s="130">
        <f t="shared" ref="BS456" si="8067">K456/K467</f>
        <v>2.3696682464454975E-2</v>
      </c>
      <c r="BT456" s="131">
        <f t="shared" ref="BT456" si="8068">L456/L467</f>
        <v>6.620689655172414E-2</v>
      </c>
      <c r="BU456" s="129">
        <f t="shared" ref="BU456" si="8069">M456/M467</f>
        <v>3.6189069423929097E-2</v>
      </c>
      <c r="BV456" s="133">
        <f t="shared" ref="BV456" si="8070">N456/N467</f>
        <v>6.2751309857438778E-2</v>
      </c>
      <c r="BW456" s="134">
        <f t="shared" ref="BW456" si="8071">O456/O467</f>
        <v>5.0465403162498597E-2</v>
      </c>
      <c r="BX456" s="129">
        <f t="shared" ref="BX456" si="8072">P456/P467</f>
        <v>6.6948130277442702E-2</v>
      </c>
      <c r="BY456" s="130">
        <f t="shared" ref="BY456" si="8073">Q456/Q467</f>
        <v>6.6359041968798063E-2</v>
      </c>
      <c r="BZ456" s="131">
        <f t="shared" ref="BZ456" si="8074">R456/R467</f>
        <v>5.4890403389206116E-2</v>
      </c>
      <c r="CA456" s="132">
        <f t="shared" ref="CA456" si="8075">S456/S467</f>
        <v>9.05425219941349E-2</v>
      </c>
      <c r="CB456" s="129">
        <f t="shared" ref="CB456" si="8076">T456/T467</f>
        <v>0.12083605486610059</v>
      </c>
      <c r="CC456" s="130">
        <f t="shared" ref="CC456" si="8077">U456/U467</f>
        <v>2.7646129541864139E-2</v>
      </c>
      <c r="CD456" s="131">
        <f t="shared" ref="CD456" si="8078">V456/V467</f>
        <v>6.657661134697028E-2</v>
      </c>
      <c r="CE456" s="132">
        <f t="shared" ref="CE456" si="8079">W456/W467</f>
        <v>6.0482302605989885E-2</v>
      </c>
      <c r="CF456" s="129">
        <f t="shared" ref="CF456" si="8080">X456/X467</f>
        <v>8.3709869203329373E-2</v>
      </c>
      <c r="CG456" s="130">
        <f t="shared" ref="CG456" si="8081">Y456/Y467</f>
        <v>5.4853723404255317E-2</v>
      </c>
      <c r="CH456" s="131">
        <f t="shared" ref="CH456" si="8082">Z456/Z467</f>
        <v>7.1058889355154572E-2</v>
      </c>
      <c r="CI456" s="129">
        <f t="shared" ref="CI456" si="8083">AA456/AA467</f>
        <v>7.0925016022217471E-2</v>
      </c>
      <c r="CJ456" s="135">
        <f t="shared" ref="CJ456" si="8084">AB456/AB467</f>
        <v>6.8352514492960564E-2</v>
      </c>
      <c r="CK456" s="136">
        <f t="shared" ref="CK456" si="8085">AC456/AC467</f>
        <v>6.7958941174786333E-2</v>
      </c>
    </row>
    <row r="457" spans="1:89" x14ac:dyDescent="0.15">
      <c r="A457" s="146" t="s">
        <v>30</v>
      </c>
      <c r="B457" s="203">
        <v>443</v>
      </c>
      <c r="C457" s="197">
        <v>672</v>
      </c>
      <c r="D457" s="198">
        <v>281</v>
      </c>
      <c r="E457" s="199">
        <v>224</v>
      </c>
      <c r="F457" s="196">
        <v>464</v>
      </c>
      <c r="G457" s="200">
        <v>629</v>
      </c>
      <c r="H457" s="198">
        <v>872</v>
      </c>
      <c r="I457" s="199">
        <v>733</v>
      </c>
      <c r="J457" s="196">
        <v>236</v>
      </c>
      <c r="K457" s="197">
        <v>61</v>
      </c>
      <c r="L457" s="198">
        <v>318</v>
      </c>
      <c r="M457" s="196">
        <v>159</v>
      </c>
      <c r="N457" s="201">
        <v>534</v>
      </c>
      <c r="O457" s="204">
        <v>584</v>
      </c>
      <c r="P457" s="196">
        <v>345</v>
      </c>
      <c r="Q457" s="197">
        <v>309</v>
      </c>
      <c r="R457" s="198">
        <v>342</v>
      </c>
      <c r="S457" s="199">
        <v>403</v>
      </c>
      <c r="T457" s="196">
        <v>207</v>
      </c>
      <c r="U457" s="200">
        <v>40</v>
      </c>
      <c r="V457" s="198">
        <v>497</v>
      </c>
      <c r="W457" s="205">
        <v>280</v>
      </c>
      <c r="X457" s="196">
        <v>347</v>
      </c>
      <c r="Y457" s="200">
        <v>196</v>
      </c>
      <c r="Z457" s="198">
        <v>452</v>
      </c>
      <c r="AA457" s="196">
        <v>764</v>
      </c>
      <c r="AB457" s="172">
        <f t="shared" si="7729"/>
        <v>5338</v>
      </c>
      <c r="AC457" s="173">
        <f t="shared" si="7730"/>
        <v>5054</v>
      </c>
      <c r="BI457" s="146" t="s">
        <v>30</v>
      </c>
      <c r="BJ457" s="129">
        <f>B457/B467</f>
        <v>6.0346001907097123E-2</v>
      </c>
      <c r="BK457" s="130">
        <f t="shared" ref="BK457" si="8086">C457/C467</f>
        <v>8.8293259755616874E-2</v>
      </c>
      <c r="BL457" s="131">
        <f t="shared" ref="BL457" si="8087">D457/D467</f>
        <v>8.7785067166510466E-2</v>
      </c>
      <c r="BM457" s="132">
        <f t="shared" ref="BM457" si="8088">E457/E467</f>
        <v>6.2204943071369062E-2</v>
      </c>
      <c r="BN457" s="129">
        <f t="shared" ref="BN457" si="8089">F457/F467</f>
        <v>6.9680132151974772E-2</v>
      </c>
      <c r="BO457" s="130">
        <f t="shared" ref="BO457" si="8090">G457/G467</f>
        <v>0.10051134547778844</v>
      </c>
      <c r="BP457" s="131">
        <f t="shared" ref="BP457" si="8091">H457/H467</f>
        <v>8.983207994230967E-2</v>
      </c>
      <c r="BQ457" s="132">
        <f t="shared" ref="BQ457" si="8092">I457/I467</f>
        <v>8.2092059581140103E-2</v>
      </c>
      <c r="BR457" s="129">
        <f t="shared" ref="BR457" si="8093">J457/J467</f>
        <v>0.11243449261553121</v>
      </c>
      <c r="BS457" s="130">
        <f t="shared" ref="BS457" si="8094">K457/K467</f>
        <v>3.6137440758293837E-2</v>
      </c>
      <c r="BT457" s="131">
        <f t="shared" ref="BT457" si="8095">L457/L467</f>
        <v>7.3103448275862071E-2</v>
      </c>
      <c r="BU457" s="129">
        <f t="shared" ref="BU457" si="8096">M457/M467</f>
        <v>3.9143279172821267E-2</v>
      </c>
      <c r="BV457" s="133">
        <f t="shared" ref="BV457" si="8097">N457/N467</f>
        <v>6.5066406725965642E-2</v>
      </c>
      <c r="BW457" s="134">
        <f t="shared" ref="BW457" si="8098">O457/O467</f>
        <v>6.5492878770887067E-2</v>
      </c>
      <c r="BX457" s="129">
        <f t="shared" ref="BX457" si="8099">P457/P467</f>
        <v>6.9360675512665865E-2</v>
      </c>
      <c r="BY457" s="130">
        <f t="shared" ref="BY457" si="8100">Q457/Q467</f>
        <v>6.7897165458141062E-2</v>
      </c>
      <c r="BZ457" s="131">
        <f t="shared" ref="BZ457" si="8101">R457/R467</f>
        <v>6.2995026708417751E-2</v>
      </c>
      <c r="CA457" s="132">
        <f t="shared" ref="CA457" si="8102">S457/S467</f>
        <v>7.3863636363636367E-2</v>
      </c>
      <c r="CB457" s="129">
        <f t="shared" ref="CB457" si="8103">T457/T467</f>
        <v>0.13520574787720444</v>
      </c>
      <c r="CC457" s="130">
        <f t="shared" ref="CC457" si="8104">U457/U467</f>
        <v>3.15955766192733E-2</v>
      </c>
      <c r="CD457" s="131">
        <f t="shared" ref="CD457" si="8105">V457/V467</f>
        <v>9.5908915476649939E-2</v>
      </c>
      <c r="CE457" s="132">
        <f t="shared" ref="CE457" si="8106">W457/W467</f>
        <v>5.4453520031116295E-2</v>
      </c>
      <c r="CF457" s="129">
        <f t="shared" ref="CF457" si="8107">X457/X467</f>
        <v>8.2520808561236628E-2</v>
      </c>
      <c r="CG457" s="130">
        <f t="shared" ref="CG457" si="8108">Y457/Y467</f>
        <v>6.515957446808511E-2</v>
      </c>
      <c r="CH457" s="131">
        <f t="shared" ref="CH457" si="8109">Z457/Z467</f>
        <v>6.3225625961672957E-2</v>
      </c>
      <c r="CI457" s="129">
        <f t="shared" ref="CI457" si="8110">AA457/AA467</f>
        <v>8.160649433881649E-2</v>
      </c>
      <c r="CJ457" s="135">
        <f t="shared" ref="CJ457" si="8111">AB457/AB467</f>
        <v>7.6220121655196052E-2</v>
      </c>
      <c r="CK457" s="136">
        <f t="shared" ref="CK457" si="8112">AC457/AC467</f>
        <v>7.2354010679875735E-2</v>
      </c>
    </row>
    <row r="458" spans="1:89" x14ac:dyDescent="0.15">
      <c r="A458" s="137" t="s">
        <v>31</v>
      </c>
      <c r="B458" s="206">
        <v>603</v>
      </c>
      <c r="C458" s="190">
        <v>536</v>
      </c>
      <c r="D458" s="191">
        <v>204</v>
      </c>
      <c r="E458" s="192">
        <v>248</v>
      </c>
      <c r="F458" s="189">
        <v>346</v>
      </c>
      <c r="G458" s="193">
        <v>571</v>
      </c>
      <c r="H458" s="191">
        <v>768</v>
      </c>
      <c r="I458" s="192">
        <v>680</v>
      </c>
      <c r="J458" s="189">
        <v>185</v>
      </c>
      <c r="K458" s="190">
        <v>51</v>
      </c>
      <c r="L458" s="191">
        <v>294</v>
      </c>
      <c r="M458" s="189">
        <v>128</v>
      </c>
      <c r="N458" s="194">
        <v>527</v>
      </c>
      <c r="O458" s="207">
        <v>501</v>
      </c>
      <c r="P458" s="189">
        <v>351</v>
      </c>
      <c r="Q458" s="190">
        <v>357</v>
      </c>
      <c r="R458" s="191">
        <v>302</v>
      </c>
      <c r="S458" s="192">
        <v>496</v>
      </c>
      <c r="T458" s="189">
        <v>136</v>
      </c>
      <c r="U458" s="193">
        <v>29</v>
      </c>
      <c r="V458" s="191">
        <v>452</v>
      </c>
      <c r="W458" s="208">
        <v>266</v>
      </c>
      <c r="X458" s="189">
        <v>313</v>
      </c>
      <c r="Y458" s="193">
        <v>160</v>
      </c>
      <c r="Z458" s="191">
        <v>307</v>
      </c>
      <c r="AA458" s="189">
        <v>720</v>
      </c>
      <c r="AB458" s="172">
        <f t="shared" si="7729"/>
        <v>4788</v>
      </c>
      <c r="AC458" s="173">
        <f t="shared" si="7730"/>
        <v>4743</v>
      </c>
      <c r="BI458" s="137" t="s">
        <v>31</v>
      </c>
      <c r="BJ458" s="129">
        <f>B458/B467</f>
        <v>8.2141397629750715E-2</v>
      </c>
      <c r="BK458" s="130">
        <f t="shared" ref="BK458" si="8113">C458/C467</f>
        <v>7.0424385757456312E-2</v>
      </c>
      <c r="BL458" s="131">
        <f t="shared" ref="BL458" si="8114">D458/D467</f>
        <v>6.3730084348641053E-2</v>
      </c>
      <c r="BM458" s="132">
        <f t="shared" ref="BM458" si="8115">E458/E467</f>
        <v>6.886975840044432E-2</v>
      </c>
      <c r="BN458" s="129">
        <f t="shared" ref="BN458" si="8116">F458/F467</f>
        <v>5.195975371677429E-2</v>
      </c>
      <c r="BO458" s="130">
        <f t="shared" ref="BO458" si="8117">G458/G467</f>
        <v>9.1243208692873126E-2</v>
      </c>
      <c r="BP458" s="131">
        <f t="shared" ref="BP458" si="8118">H458/H467</f>
        <v>7.9118162151025032E-2</v>
      </c>
      <c r="BQ458" s="132">
        <f t="shared" ref="BQ458" si="8119">I458/I467</f>
        <v>7.6156344495464212E-2</v>
      </c>
      <c r="BR458" s="129">
        <f t="shared" ref="BR458" si="8120">J458/J467</f>
        <v>8.8137208194378272E-2</v>
      </c>
      <c r="BS458" s="130">
        <f t="shared" ref="BS458" si="8121">K458/K467</f>
        <v>3.0213270142180094E-2</v>
      </c>
      <c r="BT458" s="131">
        <f t="shared" ref="BT458" si="8122">L458/L467</f>
        <v>6.7586206896551718E-2</v>
      </c>
      <c r="BU458" s="129">
        <f t="shared" ref="BU458" si="8123">M458/M467</f>
        <v>3.151157065484983E-2</v>
      </c>
      <c r="BV458" s="133">
        <f t="shared" ref="BV458" si="8124">N458/N467</f>
        <v>6.42134763007189E-2</v>
      </c>
      <c r="BW458" s="134">
        <f t="shared" ref="BW458" si="8125">O458/O467</f>
        <v>5.6184815520915109E-2</v>
      </c>
      <c r="BX458" s="129">
        <f t="shared" ref="BX458" si="8126">P458/P467</f>
        <v>7.0566948130277446E-2</v>
      </c>
      <c r="BY458" s="130">
        <f t="shared" ref="BY458" si="8127">Q458/Q467</f>
        <v>7.8444297956493075E-2</v>
      </c>
      <c r="BZ458" s="131">
        <f t="shared" ref="BZ458" si="8128">R458/R467</f>
        <v>5.5627187327316266E-2</v>
      </c>
      <c r="CA458" s="132">
        <f t="shared" ref="CA458" si="8129">S458/S467</f>
        <v>9.0909090909090912E-2</v>
      </c>
      <c r="CB458" s="129">
        <f t="shared" ref="CB458" si="8130">T458/T467</f>
        <v>8.8830829523187466E-2</v>
      </c>
      <c r="CC458" s="130">
        <f t="shared" ref="CC458" si="8131">U458/U467</f>
        <v>2.2906793048973143E-2</v>
      </c>
      <c r="CD458" s="131">
        <f t="shared" ref="CD458" si="8132">V458/V467</f>
        <v>8.7225009648784255E-2</v>
      </c>
      <c r="CE458" s="132">
        <f t="shared" ref="CE458" si="8133">W458/W467</f>
        <v>5.1730844029560484E-2</v>
      </c>
      <c r="CF458" s="129">
        <f t="shared" ref="CF458" si="8134">X458/X467</f>
        <v>7.4435196195005951E-2</v>
      </c>
      <c r="CG458" s="130">
        <f t="shared" ref="CG458" si="8135">Y458/Y467</f>
        <v>5.3191489361702128E-2</v>
      </c>
      <c r="CH458" s="131">
        <f t="shared" ref="CH458" si="8136">Z458/Z467</f>
        <v>4.2943068960693803E-2</v>
      </c>
      <c r="CI458" s="129">
        <f t="shared" ref="CI458" si="8137">AA458/AA467</f>
        <v>7.6906643879512931E-2</v>
      </c>
      <c r="CJ458" s="135">
        <f t="shared" ref="CJ458" si="8138">AB458/AB467</f>
        <v>6.8366793271839393E-2</v>
      </c>
      <c r="CK458" s="136">
        <f t="shared" ref="CK458" si="8139">AC458/AC467</f>
        <v>6.7901676425534352E-2</v>
      </c>
    </row>
    <row r="459" spans="1:89" x14ac:dyDescent="0.15">
      <c r="A459" s="146" t="s">
        <v>32</v>
      </c>
      <c r="B459" s="203">
        <v>580</v>
      </c>
      <c r="C459" s="197">
        <v>706</v>
      </c>
      <c r="D459" s="198">
        <v>130</v>
      </c>
      <c r="E459" s="199">
        <v>260</v>
      </c>
      <c r="F459" s="196">
        <v>298</v>
      </c>
      <c r="G459" s="200">
        <v>805</v>
      </c>
      <c r="H459" s="198">
        <v>672</v>
      </c>
      <c r="I459" s="199">
        <v>704</v>
      </c>
      <c r="J459" s="196">
        <v>181</v>
      </c>
      <c r="K459" s="197">
        <v>47</v>
      </c>
      <c r="L459" s="198">
        <v>432</v>
      </c>
      <c r="M459" s="196">
        <v>142</v>
      </c>
      <c r="N459" s="201">
        <v>650</v>
      </c>
      <c r="O459" s="204">
        <v>569</v>
      </c>
      <c r="P459" s="196">
        <v>302</v>
      </c>
      <c r="Q459" s="197">
        <v>402</v>
      </c>
      <c r="R459" s="198">
        <v>248</v>
      </c>
      <c r="S459" s="199">
        <v>461</v>
      </c>
      <c r="T459" s="196">
        <v>86</v>
      </c>
      <c r="U459" s="200">
        <v>30</v>
      </c>
      <c r="V459" s="198">
        <v>498</v>
      </c>
      <c r="W459" s="205">
        <v>243</v>
      </c>
      <c r="X459" s="196">
        <v>330</v>
      </c>
      <c r="Y459" s="200">
        <v>220</v>
      </c>
      <c r="Z459" s="198">
        <v>326</v>
      </c>
      <c r="AA459" s="196">
        <v>828</v>
      </c>
      <c r="AB459" s="172">
        <f t="shared" si="7729"/>
        <v>4733</v>
      </c>
      <c r="AC459" s="173">
        <f t="shared" si="7730"/>
        <v>5417</v>
      </c>
      <c r="BI459" s="146" t="s">
        <v>32</v>
      </c>
      <c r="BJ459" s="129">
        <f>B459/B467</f>
        <v>7.9008309494619261E-2</v>
      </c>
      <c r="BK459" s="130">
        <f t="shared" ref="BK459" si="8140">C459/C467</f>
        <v>9.2760478255157014E-2</v>
      </c>
      <c r="BL459" s="131">
        <f t="shared" ref="BL459" si="8141">D459/D467</f>
        <v>4.0612308653545766E-2</v>
      </c>
      <c r="BM459" s="132">
        <f t="shared" ref="BM459" si="8142">E459/E467</f>
        <v>7.2202166064981949E-2</v>
      </c>
      <c r="BN459" s="129">
        <f t="shared" ref="BN459" si="8143">F459/F467</f>
        <v>4.4751464183811381E-2</v>
      </c>
      <c r="BO459" s="130">
        <f t="shared" ref="BO459" si="8144">G459/G467</f>
        <v>0.12863534675615212</v>
      </c>
      <c r="BP459" s="131">
        <f t="shared" ref="BP459" si="8145">H459/H467</f>
        <v>6.9228391882146897E-2</v>
      </c>
      <c r="BQ459" s="132">
        <f t="shared" ref="BQ459" si="8146">I459/I467</f>
        <v>7.8844215477657076E-2</v>
      </c>
      <c r="BR459" s="129">
        <f t="shared" ref="BR459" si="8147">J459/J467</f>
        <v>8.6231538828013335E-2</v>
      </c>
      <c r="BS459" s="130">
        <f t="shared" ref="BS459" si="8148">K459/K467</f>
        <v>2.7843601895734597E-2</v>
      </c>
      <c r="BT459" s="131">
        <f t="shared" ref="BT459" si="8149">L459/L467</f>
        <v>9.9310344827586203E-2</v>
      </c>
      <c r="BU459" s="129">
        <f t="shared" ref="BU459" si="8150">M459/M467</f>
        <v>3.4958148695224026E-2</v>
      </c>
      <c r="BV459" s="133">
        <f t="shared" ref="BV459" si="8151">N459/N467</f>
        <v>7.9200682344340204E-2</v>
      </c>
      <c r="BW459" s="134">
        <f t="shared" ref="BW459" si="8152">O459/O467</f>
        <v>6.3810698665470456E-2</v>
      </c>
      <c r="BX459" s="129">
        <f t="shared" ref="BX459" si="8153">P459/P467</f>
        <v>6.0715721753116202E-2</v>
      </c>
      <c r="BY459" s="130">
        <f t="shared" ref="BY459" si="8154">Q459/Q467</f>
        <v>8.8332234673698093E-2</v>
      </c>
      <c r="BZ459" s="131">
        <f t="shared" ref="BZ459" si="8155">R459/R467</f>
        <v>4.568060416282925E-2</v>
      </c>
      <c r="CA459" s="132">
        <f t="shared" ref="CA459" si="8156">S459/S467</f>
        <v>8.4494134897360698E-2</v>
      </c>
      <c r="CB459" s="129">
        <f t="shared" ref="CB459" si="8157">T459/T467</f>
        <v>5.6172436316133244E-2</v>
      </c>
      <c r="CC459" s="130">
        <f t="shared" ref="CC459" si="8158">U459/U467</f>
        <v>2.3696682464454975E-2</v>
      </c>
      <c r="CD459" s="131">
        <f t="shared" ref="CD459" si="8159">V459/V467</f>
        <v>9.6101891161713623E-2</v>
      </c>
      <c r="CE459" s="132">
        <f t="shared" ref="CE459" si="8160">W459/W467</f>
        <v>4.7257876312718786E-2</v>
      </c>
      <c r="CF459" s="129">
        <f t="shared" ref="CF459" si="8161">X459/X467</f>
        <v>7.8478002378121289E-2</v>
      </c>
      <c r="CG459" s="130">
        <f t="shared" ref="CG459" si="8162">Y459/Y467</f>
        <v>7.3138297872340427E-2</v>
      </c>
      <c r="CH459" s="131">
        <f t="shared" ref="CH459" si="8163">Z459/Z467</f>
        <v>4.560078332633935E-2</v>
      </c>
      <c r="CI459" s="129">
        <f t="shared" ref="CI459" si="8164">AA459/AA467</f>
        <v>8.8442640461439861E-2</v>
      </c>
      <c r="CJ459" s="135">
        <f t="shared" ref="CJ459" si="8165">AB459/AB467</f>
        <v>6.7581460433503729E-2</v>
      </c>
      <c r="CK459" s="136">
        <f t="shared" ref="CK459" si="8166">AC459/AC467</f>
        <v>7.7550786674492847E-2</v>
      </c>
    </row>
    <row r="460" spans="1:89" x14ac:dyDescent="0.15">
      <c r="A460" s="137" t="s">
        <v>33</v>
      </c>
      <c r="B460" s="206">
        <v>385</v>
      </c>
      <c r="C460" s="190">
        <v>514</v>
      </c>
      <c r="D460" s="191">
        <v>67</v>
      </c>
      <c r="E460" s="192">
        <v>214</v>
      </c>
      <c r="F460" s="189">
        <v>209</v>
      </c>
      <c r="G460" s="193">
        <v>730</v>
      </c>
      <c r="H460" s="191">
        <v>451</v>
      </c>
      <c r="I460" s="192">
        <v>641</v>
      </c>
      <c r="J460" s="189">
        <v>56</v>
      </c>
      <c r="K460" s="190">
        <v>44</v>
      </c>
      <c r="L460" s="191">
        <v>382</v>
      </c>
      <c r="M460" s="189">
        <v>141</v>
      </c>
      <c r="N460" s="194">
        <v>467</v>
      </c>
      <c r="O460" s="207">
        <v>471</v>
      </c>
      <c r="P460" s="189">
        <v>171</v>
      </c>
      <c r="Q460" s="190">
        <v>314</v>
      </c>
      <c r="R460" s="191">
        <v>215</v>
      </c>
      <c r="S460" s="192">
        <v>367</v>
      </c>
      <c r="T460" s="189">
        <v>44</v>
      </c>
      <c r="U460" s="193">
        <v>47</v>
      </c>
      <c r="V460" s="191">
        <v>391</v>
      </c>
      <c r="W460" s="208">
        <v>174</v>
      </c>
      <c r="X460" s="189">
        <v>162</v>
      </c>
      <c r="Y460" s="193">
        <v>139</v>
      </c>
      <c r="Z460" s="191">
        <v>226</v>
      </c>
      <c r="AA460" s="189">
        <v>537</v>
      </c>
      <c r="AB460" s="172">
        <f t="shared" si="7729"/>
        <v>3226</v>
      </c>
      <c r="AC460" s="173">
        <f t="shared" si="7730"/>
        <v>4333</v>
      </c>
      <c r="BI460" s="137" t="s">
        <v>33</v>
      </c>
      <c r="BJ460" s="129">
        <f>B460/B467</f>
        <v>5.24451709576352E-2</v>
      </c>
      <c r="BK460" s="130">
        <f t="shared" ref="BK460" si="8167">C460/C467</f>
        <v>6.7533832610695052E-2</v>
      </c>
      <c r="BL460" s="131">
        <f t="shared" ref="BL460" si="8168">D460/D467</f>
        <v>2.0930959075288972E-2</v>
      </c>
      <c r="BM460" s="132">
        <f t="shared" ref="BM460" si="8169">E460/E467</f>
        <v>5.9427936684254376E-2</v>
      </c>
      <c r="BN460" s="129">
        <f t="shared" ref="BN460" si="8170">F460/F467</f>
        <v>3.1386094008109329E-2</v>
      </c>
      <c r="BO460" s="130">
        <f t="shared" ref="BO460" si="8171">G460/G467</f>
        <v>0.11665068712048578</v>
      </c>
      <c r="BP460" s="131">
        <f t="shared" ref="BP460" si="8172">H460/H467</f>
        <v>4.6461316575667044E-2</v>
      </c>
      <c r="BQ460" s="132">
        <f t="shared" ref="BQ460" si="8173">I460/I467</f>
        <v>7.1788554149400829E-2</v>
      </c>
      <c r="BR460" s="129">
        <f t="shared" ref="BR460" si="8174">J460/J467</f>
        <v>2.6679371129109099E-2</v>
      </c>
      <c r="BS460" s="130">
        <f t="shared" ref="BS460" si="8175">K460/K467</f>
        <v>2.6066350710900472E-2</v>
      </c>
      <c r="BT460" s="131">
        <f t="shared" ref="BT460" si="8176">L460/L467</f>
        <v>8.7816091954022985E-2</v>
      </c>
      <c r="BU460" s="129">
        <f t="shared" ref="BU460" si="8177">M460/M467</f>
        <v>3.4711964549483013E-2</v>
      </c>
      <c r="BV460" s="133">
        <f t="shared" ref="BV460" si="8178">N460/N467</f>
        <v>5.6902644084318263E-2</v>
      </c>
      <c r="BW460" s="134">
        <f t="shared" ref="BW460" si="8179">O460/O467</f>
        <v>5.2820455310081865E-2</v>
      </c>
      <c r="BX460" s="129">
        <f t="shared" ref="BX460" si="8180">P460/P467</f>
        <v>3.4378769601930037E-2</v>
      </c>
      <c r="BY460" s="130">
        <f t="shared" ref="BY460" si="8181">Q460/Q467</f>
        <v>6.8995825093386073E-2</v>
      </c>
      <c r="BZ460" s="131">
        <f t="shared" ref="BZ460" si="8182">R460/R467</f>
        <v>3.9602136673420517E-2</v>
      </c>
      <c r="CA460" s="132">
        <f t="shared" ref="CA460" si="8183">S460/S467</f>
        <v>6.7265395894428148E-2</v>
      </c>
      <c r="CB460" s="129">
        <f t="shared" ref="CB460" si="8184">T460/T467</f>
        <v>2.8739386022207707E-2</v>
      </c>
      <c r="CC460" s="130">
        <f t="shared" ref="CC460" si="8185">U460/U467</f>
        <v>3.7124802527646127E-2</v>
      </c>
      <c r="CD460" s="131">
        <f t="shared" ref="CD460" si="8186">V460/V467</f>
        <v>7.5453492859899648E-2</v>
      </c>
      <c r="CE460" s="132">
        <f t="shared" ref="CE460" si="8187">W460/W467</f>
        <v>3.3838973162193697E-2</v>
      </c>
      <c r="CF460" s="129">
        <f t="shared" ref="CF460" si="8188">X460/X467</f>
        <v>3.8525564803804993E-2</v>
      </c>
      <c r="CG460" s="130">
        <f t="shared" ref="CG460" si="8189">Y460/Y467</f>
        <v>4.6210106382978726E-2</v>
      </c>
      <c r="CH460" s="131">
        <f t="shared" ref="CH460" si="8190">Z460/Z467</f>
        <v>3.1612812980836479E-2</v>
      </c>
      <c r="CI460" s="129">
        <f t="shared" ref="CI460" si="8191">AA460/AA467</f>
        <v>5.7359538560136723E-2</v>
      </c>
      <c r="CJ460" s="135">
        <f t="shared" ref="CJ460" si="8192">AB460/AB467</f>
        <v>4.6063340663106495E-2</v>
      </c>
      <c r="CK460" s="136">
        <f t="shared" ref="CK460" si="8193">AC460/AC467</f>
        <v>6.2032039627206485E-2</v>
      </c>
    </row>
    <row r="461" spans="1:89" x14ac:dyDescent="0.15">
      <c r="A461" s="146" t="s">
        <v>34</v>
      </c>
      <c r="B461" s="203">
        <v>22</v>
      </c>
      <c r="C461" s="197">
        <v>220</v>
      </c>
      <c r="D461" s="198">
        <v>21</v>
      </c>
      <c r="E461" s="199">
        <v>108</v>
      </c>
      <c r="F461" s="196">
        <v>47</v>
      </c>
      <c r="G461" s="200">
        <v>283</v>
      </c>
      <c r="H461" s="198">
        <v>97</v>
      </c>
      <c r="I461" s="199">
        <v>243</v>
      </c>
      <c r="J461" s="196">
        <v>21</v>
      </c>
      <c r="K461" s="197">
        <v>33</v>
      </c>
      <c r="L461" s="198">
        <v>95</v>
      </c>
      <c r="M461" s="196">
        <v>53</v>
      </c>
      <c r="N461" s="201">
        <v>113</v>
      </c>
      <c r="O461" s="204">
        <v>195</v>
      </c>
      <c r="P461" s="196">
        <v>80</v>
      </c>
      <c r="Q461" s="197">
        <v>101</v>
      </c>
      <c r="R461" s="198">
        <v>91</v>
      </c>
      <c r="S461" s="199">
        <v>130</v>
      </c>
      <c r="T461" s="196">
        <v>22</v>
      </c>
      <c r="U461" s="200">
        <v>50</v>
      </c>
      <c r="V461" s="198">
        <v>91</v>
      </c>
      <c r="W461" s="205">
        <v>73</v>
      </c>
      <c r="X461" s="196">
        <v>60</v>
      </c>
      <c r="Y461" s="200">
        <v>83</v>
      </c>
      <c r="Z461" s="198">
        <v>127</v>
      </c>
      <c r="AA461" s="196">
        <v>260</v>
      </c>
      <c r="AB461" s="172">
        <f t="shared" si="7729"/>
        <v>887</v>
      </c>
      <c r="AC461" s="173">
        <f t="shared" si="7730"/>
        <v>1832</v>
      </c>
      <c r="BI461" s="146" t="s">
        <v>34</v>
      </c>
      <c r="BJ461" s="129">
        <f>B461/B467</f>
        <v>2.9968669118648687E-3</v>
      </c>
      <c r="BK461" s="130">
        <f t="shared" ref="BK461" si="8194">C461/C467</f>
        <v>2.8905531467612666E-2</v>
      </c>
      <c r="BL461" s="131">
        <f t="shared" ref="BL461" si="8195">D461/D467</f>
        <v>6.5604498594189313E-3</v>
      </c>
      <c r="BM461" s="132">
        <f t="shared" ref="BM461" si="8196">E461/E467</f>
        <v>2.9991668980838656E-2</v>
      </c>
      <c r="BN461" s="129">
        <f t="shared" ref="BN461" si="8197">F461/F467</f>
        <v>7.0581168343595135E-3</v>
      </c>
      <c r="BO461" s="130">
        <f t="shared" ref="BO461" si="8198">G461/G467</f>
        <v>4.5222115691914352E-2</v>
      </c>
      <c r="BP461" s="131">
        <f t="shared" ref="BP461" si="8199">H461/H467</f>
        <v>9.9927887091789437E-3</v>
      </c>
      <c r="BQ461" s="132">
        <f t="shared" ref="BQ461" si="8200">I461/I467</f>
        <v>2.7214693694702655E-2</v>
      </c>
      <c r="BR461" s="129">
        <f t="shared" ref="BR461" si="8201">J461/J467</f>
        <v>1.0004764173415913E-2</v>
      </c>
      <c r="BS461" s="130">
        <f t="shared" ref="BS461" si="8202">K461/K467</f>
        <v>1.9549763033175356E-2</v>
      </c>
      <c r="BT461" s="131">
        <f t="shared" ref="BT461" si="8203">L461/L467</f>
        <v>2.1839080459770115E-2</v>
      </c>
      <c r="BU461" s="129">
        <f t="shared" ref="BU461" si="8204">M461/M467</f>
        <v>1.3047759724273756E-2</v>
      </c>
      <c r="BV461" s="133">
        <f t="shared" ref="BV461" si="8205">N461/N467</f>
        <v>1.3768734007554526E-2</v>
      </c>
      <c r="BW461" s="134">
        <f t="shared" ref="BW461" si="8206">O461/O467</f>
        <v>2.1868341370416058E-2</v>
      </c>
      <c r="BX461" s="129">
        <f t="shared" ref="BX461" si="8207">P461/P467</f>
        <v>1.6083634901487735E-2</v>
      </c>
      <c r="BY461" s="130">
        <f t="shared" ref="BY461" si="8208">Q461/Q467</f>
        <v>2.2192924631949024E-2</v>
      </c>
      <c r="BZ461" s="131">
        <f t="shared" ref="BZ461" si="8209">R461/R467</f>
        <v>1.6761834592005895E-2</v>
      </c>
      <c r="CA461" s="132">
        <f t="shared" ref="CA461" si="8210">S461/S467</f>
        <v>2.3826979472140762E-2</v>
      </c>
      <c r="CB461" s="129">
        <f t="shared" ref="CB461" si="8211">T461/T467</f>
        <v>1.4369693011103853E-2</v>
      </c>
      <c r="CC461" s="130">
        <f t="shared" ref="CC461" si="8212">U461/U467</f>
        <v>3.9494470774091628E-2</v>
      </c>
      <c r="CD461" s="131">
        <f t="shared" ref="CD461" si="8213">V461/V467</f>
        <v>1.756078734079506E-2</v>
      </c>
      <c r="CE461" s="132">
        <f t="shared" ref="CE461" si="8214">W461/W467</f>
        <v>1.4196810579541034E-2</v>
      </c>
      <c r="CF461" s="129">
        <f t="shared" ref="CF461" si="8215">X461/X467</f>
        <v>1.4268727705112961E-2</v>
      </c>
      <c r="CG461" s="130">
        <f t="shared" ref="CG461" si="8216">Y461/Y467</f>
        <v>2.7593085106382979E-2</v>
      </c>
      <c r="CH461" s="131">
        <f t="shared" ref="CH461" si="8217">Z461/Z467</f>
        <v>1.7764722338788643E-2</v>
      </c>
      <c r="CI461" s="129">
        <f t="shared" ref="CI461" si="8218">AA461/AA467</f>
        <v>2.7771843623157447E-2</v>
      </c>
      <c r="CJ461" s="135">
        <f t="shared" ref="CJ461" si="8219">AB461/AB467</f>
        <v>1.2665276865522461E-2</v>
      </c>
      <c r="CK461" s="136">
        <f t="shared" ref="CK461" si="8220">AC461/AC467</f>
        <v>2.6227255157406478E-2</v>
      </c>
    </row>
    <row r="462" spans="1:89" x14ac:dyDescent="0.15">
      <c r="A462" s="137" t="s">
        <v>35</v>
      </c>
      <c r="B462" s="206">
        <v>0</v>
      </c>
      <c r="C462" s="190">
        <v>38</v>
      </c>
      <c r="D462" s="191">
        <v>2</v>
      </c>
      <c r="E462" s="192">
        <v>34</v>
      </c>
      <c r="F462" s="189">
        <v>1</v>
      </c>
      <c r="G462" s="193">
        <v>30</v>
      </c>
      <c r="H462" s="191">
        <v>5</v>
      </c>
      <c r="I462" s="192">
        <v>43</v>
      </c>
      <c r="J462" s="189">
        <v>7</v>
      </c>
      <c r="K462" s="190">
        <v>5</v>
      </c>
      <c r="L462" s="191">
        <v>17</v>
      </c>
      <c r="M462" s="189">
        <v>8</v>
      </c>
      <c r="N462" s="194">
        <v>9</v>
      </c>
      <c r="O462" s="207">
        <v>16</v>
      </c>
      <c r="P462" s="189">
        <v>13</v>
      </c>
      <c r="Q462" s="190">
        <v>13</v>
      </c>
      <c r="R462" s="191">
        <v>10</v>
      </c>
      <c r="S462" s="192">
        <v>9</v>
      </c>
      <c r="T462" s="189">
        <v>6</v>
      </c>
      <c r="U462" s="193">
        <v>6</v>
      </c>
      <c r="V462" s="191">
        <v>3</v>
      </c>
      <c r="W462" s="208">
        <v>7</v>
      </c>
      <c r="X462" s="189">
        <v>6</v>
      </c>
      <c r="Y462" s="193">
        <v>15</v>
      </c>
      <c r="Z462" s="191">
        <v>27</v>
      </c>
      <c r="AA462" s="189">
        <v>40</v>
      </c>
      <c r="AB462" s="172">
        <f t="shared" si="7729"/>
        <v>106</v>
      </c>
      <c r="AC462" s="173">
        <f t="shared" si="7730"/>
        <v>264</v>
      </c>
      <c r="BI462" s="137" t="s">
        <v>35</v>
      </c>
      <c r="BJ462" s="129">
        <f>B462/B467</f>
        <v>0</v>
      </c>
      <c r="BK462" s="130">
        <f t="shared" ref="BK462" si="8221">C462/C467</f>
        <v>4.9927736171330971E-3</v>
      </c>
      <c r="BL462" s="131">
        <f t="shared" ref="BL462" si="8222">D462/D467</f>
        <v>6.248047485160887E-4</v>
      </c>
      <c r="BM462" s="132">
        <f t="shared" ref="BM462" si="8223">E462/E467</f>
        <v>9.4418217161899472E-3</v>
      </c>
      <c r="BN462" s="129">
        <f t="shared" ref="BN462" si="8224">F462/F467</f>
        <v>1.501726986033939E-4</v>
      </c>
      <c r="BO462" s="130">
        <f t="shared" ref="BO462" si="8225">G462/G467</f>
        <v>4.7938638542665392E-3</v>
      </c>
      <c r="BP462" s="131">
        <f t="shared" ref="BP462" si="8226">H462/H467</f>
        <v>5.1509220150406927E-4</v>
      </c>
      <c r="BQ462" s="132">
        <f t="shared" ref="BQ462" si="8227">I462/I467</f>
        <v>4.8157688430955315E-3</v>
      </c>
      <c r="BR462" s="129">
        <f t="shared" ref="BR462" si="8228">J462/J467</f>
        <v>3.3349213911386373E-3</v>
      </c>
      <c r="BS462" s="130">
        <f t="shared" ref="BS462" si="8229">K462/K467</f>
        <v>2.9620853080568718E-3</v>
      </c>
      <c r="BT462" s="131">
        <f t="shared" ref="BT462" si="8230">L462/L467</f>
        <v>3.908045977011494E-3</v>
      </c>
      <c r="BU462" s="129">
        <f t="shared" ref="BU462" si="8231">M462/M467</f>
        <v>1.9694731659281144E-3</v>
      </c>
      <c r="BV462" s="133">
        <f t="shared" ref="BV462" si="8232">N462/N467</f>
        <v>1.096624832460095E-3</v>
      </c>
      <c r="BW462" s="134">
        <f t="shared" ref="BW462" si="8233">O462/O467</f>
        <v>1.7943254457777279E-3</v>
      </c>
      <c r="BX462" s="129">
        <f t="shared" ref="BX462" si="8234">P462/P467</f>
        <v>2.613590671491757E-3</v>
      </c>
      <c r="BY462" s="130">
        <f t="shared" ref="BY462" si="8235">Q462/Q467</f>
        <v>2.8565150516370028E-3</v>
      </c>
      <c r="BZ462" s="131">
        <f t="shared" ref="BZ462" si="8236">R462/R467</f>
        <v>1.8419598452753729E-3</v>
      </c>
      <c r="CA462" s="132">
        <f t="shared" ref="CA462" si="8237">S462/S467</f>
        <v>1.6495601173020528E-3</v>
      </c>
      <c r="CB462" s="129">
        <f t="shared" ref="CB462" si="8238">T462/T467</f>
        <v>3.9190071848465057E-3</v>
      </c>
      <c r="CC462" s="130">
        <f t="shared" ref="CC462" si="8239">U462/U467</f>
        <v>4.7393364928909956E-3</v>
      </c>
      <c r="CD462" s="131">
        <f t="shared" ref="CD462" si="8240">V462/V467</f>
        <v>5.7892705519104587E-4</v>
      </c>
      <c r="CE462" s="132">
        <f t="shared" ref="CE462" si="8241">W462/W467</f>
        <v>1.3613380007779074E-3</v>
      </c>
      <c r="CF462" s="129">
        <f t="shared" ref="CF462" si="8242">X462/X467</f>
        <v>1.4268727705112961E-3</v>
      </c>
      <c r="CG462" s="130">
        <f t="shared" ref="CG462" si="8243">Y462/Y467</f>
        <v>4.9867021276595747E-3</v>
      </c>
      <c r="CH462" s="131">
        <f t="shared" ref="CH462" si="8244">Z462/Z467</f>
        <v>3.7767519932857744E-3</v>
      </c>
      <c r="CI462" s="129">
        <f t="shared" ref="CI462" si="8245">AA462/AA467</f>
        <v>4.2725913266396069E-3</v>
      </c>
      <c r="CJ462" s="135">
        <f t="shared" ref="CJ462" si="8246">AB462/AB467</f>
        <v>1.5135505611560099E-3</v>
      </c>
      <c r="CK462" s="136">
        <f t="shared" ref="CK462" si="8247">AC462/AC467</f>
        <v>3.7794734506306281E-3</v>
      </c>
    </row>
    <row r="463" spans="1:89" x14ac:dyDescent="0.15">
      <c r="A463" s="146" t="s">
        <v>36</v>
      </c>
      <c r="B463" s="203">
        <v>0</v>
      </c>
      <c r="C463" s="197">
        <v>3</v>
      </c>
      <c r="D463" s="198">
        <v>0</v>
      </c>
      <c r="E463" s="199">
        <v>1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4</v>
      </c>
      <c r="BI463" s="146" t="s">
        <v>36</v>
      </c>
      <c r="BJ463" s="129">
        <f>B463/B467</f>
        <v>0</v>
      </c>
      <c r="BK463" s="130">
        <f t="shared" ref="BK463" si="8248">C463/C467</f>
        <v>3.9416633819471815E-4</v>
      </c>
      <c r="BL463" s="131">
        <f t="shared" ref="BL463" si="8249">D463/D467</f>
        <v>0</v>
      </c>
      <c r="BM463" s="132">
        <f t="shared" ref="BM463" si="8250">E463/E467</f>
        <v>2.7770063871146905E-4</v>
      </c>
      <c r="BN463" s="129">
        <f t="shared" ref="BN463" si="8251">F463/F467</f>
        <v>0</v>
      </c>
      <c r="BO463" s="130">
        <f t="shared" ref="BO463" si="8252">G463/G467</f>
        <v>0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5.7264749251979212E-5</v>
      </c>
    </row>
    <row r="464" spans="1:89" x14ac:dyDescent="0.15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15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4" thickBot="1" x14ac:dyDescent="0.2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5" thickTop="1" thickBot="1" x14ac:dyDescent="0.2">
      <c r="A467" s="269" t="s">
        <v>13</v>
      </c>
      <c r="B467" s="20">
        <f t="shared" ref="B467" si="8356">SUM(B444:B466)</f>
        <v>7341</v>
      </c>
      <c r="C467" s="21">
        <f t="shared" ref="C467" si="8357">SUM(C444:C466)</f>
        <v>7611</v>
      </c>
      <c r="D467" s="20">
        <f t="shared" ref="D467" si="8358">SUM(D444:D466)</f>
        <v>3201</v>
      </c>
      <c r="E467" s="21">
        <f t="shared" ref="E467" si="8359">SUM(E444:E466)</f>
        <v>3601</v>
      </c>
      <c r="F467" s="20">
        <f t="shared" ref="F467" si="8360">SUM(F444:F466)</f>
        <v>6659</v>
      </c>
      <c r="G467" s="21">
        <f t="shared" ref="G467" si="8361">SUM(G444:G466)</f>
        <v>6258</v>
      </c>
      <c r="H467" s="20">
        <f t="shared" ref="H467" si="8362">SUM(H444:H466)</f>
        <v>9707</v>
      </c>
      <c r="I467" s="21">
        <f t="shared" ref="I467" si="8363">SUM(I444:I466)</f>
        <v>8929</v>
      </c>
      <c r="J467" s="20">
        <f t="shared" ref="J467" si="8364">SUM(J444:J466)</f>
        <v>2099</v>
      </c>
      <c r="K467" s="21">
        <f t="shared" ref="K467" si="8365">SUM(K444:K466)</f>
        <v>1688</v>
      </c>
      <c r="L467" s="20">
        <f t="shared" ref="L467" si="8366">SUM(L444:L466)</f>
        <v>4350</v>
      </c>
      <c r="M467" s="21">
        <f t="shared" ref="M467" si="8367">SUM(M444:M466)</f>
        <v>4062</v>
      </c>
      <c r="N467" s="20">
        <f t="shared" ref="N467" si="8368">SUM(N444:N466)</f>
        <v>8207</v>
      </c>
      <c r="O467" s="21">
        <f t="shared" ref="O467" si="8369">SUM(O444:O466)</f>
        <v>8917</v>
      </c>
      <c r="P467" s="20">
        <f t="shared" ref="P467" si="8370">SUM(P444:P466)</f>
        <v>4974</v>
      </c>
      <c r="Q467" s="21">
        <f t="shared" ref="Q467" si="8371">SUM(Q444:Q466)</f>
        <v>4551</v>
      </c>
      <c r="R467" s="20">
        <f t="shared" ref="R467" si="8372">SUM(R444:R466)</f>
        <v>5429</v>
      </c>
      <c r="S467" s="21">
        <f t="shared" ref="S467" si="8373">SUM(S444:S466)</f>
        <v>5456</v>
      </c>
      <c r="T467" s="20">
        <f t="shared" ref="T467" si="8374">SUM(T444:T466)</f>
        <v>1531</v>
      </c>
      <c r="U467" s="21">
        <f t="shared" ref="U467" si="8375">SUM(U444:U466)</f>
        <v>1266</v>
      </c>
      <c r="V467" s="20">
        <f t="shared" ref="V467" si="8376">SUM(V444:V466)</f>
        <v>5182</v>
      </c>
      <c r="W467" s="21">
        <f t="shared" ref="W467" si="8377">SUM(W444:W466)</f>
        <v>5142</v>
      </c>
      <c r="X467" s="20">
        <f t="shared" ref="X467" si="8378">SUM(X444:X466)</f>
        <v>4205</v>
      </c>
      <c r="Y467" s="21">
        <f t="shared" ref="Y467" si="8379">SUM(Y444:Y466)</f>
        <v>3008</v>
      </c>
      <c r="Z467" s="20">
        <f t="shared" ref="Z467" si="8380">SUM(Z444:Z466)</f>
        <v>7149</v>
      </c>
      <c r="AA467" s="21">
        <f t="shared" ref="AA467" si="8381">SUM(AA444:AA466)</f>
        <v>9362</v>
      </c>
      <c r="AB467" s="174">
        <f t="shared" ref="AB467:AC467" si="8382">SUM(AB443:AB466)</f>
        <v>70034</v>
      </c>
      <c r="AC467" s="175">
        <f t="shared" si="8382"/>
        <v>69851</v>
      </c>
      <c r="BI467" s="269" t="s">
        <v>13</v>
      </c>
      <c r="BJ467" s="155">
        <f>SUM(BJ443:BJ466)</f>
        <v>1</v>
      </c>
      <c r="BK467" s="156">
        <f t="shared" ref="BK467:CK467" si="8383">SUM(BK443:BK466)</f>
        <v>0.99999999999999989</v>
      </c>
      <c r="BL467" s="155">
        <f t="shared" si="8383"/>
        <v>1</v>
      </c>
      <c r="BM467" s="156">
        <f t="shared" si="8383"/>
        <v>0.99999999999999989</v>
      </c>
      <c r="BN467" s="155">
        <f t="shared" si="8383"/>
        <v>0.99999999999999989</v>
      </c>
      <c r="BO467" s="156">
        <f t="shared" si="8383"/>
        <v>0.99999999999999989</v>
      </c>
      <c r="BP467" s="155">
        <f t="shared" si="8383"/>
        <v>0.99999999999999989</v>
      </c>
      <c r="BQ467" s="156">
        <f t="shared" si="8383"/>
        <v>1</v>
      </c>
      <c r="BR467" s="155">
        <f t="shared" si="8383"/>
        <v>1</v>
      </c>
      <c r="BS467" s="156">
        <f t="shared" si="8383"/>
        <v>1.0000000000000002</v>
      </c>
      <c r="BT467" s="155">
        <f t="shared" si="8383"/>
        <v>0.99999999999999989</v>
      </c>
      <c r="BU467" s="156">
        <f t="shared" si="8383"/>
        <v>1</v>
      </c>
      <c r="BV467" s="155">
        <f t="shared" si="8383"/>
        <v>1</v>
      </c>
      <c r="BW467" s="156">
        <f t="shared" si="8383"/>
        <v>1</v>
      </c>
      <c r="BX467" s="155">
        <f t="shared" si="8383"/>
        <v>1.0000000000000002</v>
      </c>
      <c r="BY467" s="156">
        <f t="shared" si="8383"/>
        <v>0.99999999999999989</v>
      </c>
      <c r="BZ467" s="155">
        <f t="shared" si="8383"/>
        <v>0.99999999999999989</v>
      </c>
      <c r="CA467" s="156">
        <f t="shared" si="8383"/>
        <v>1</v>
      </c>
      <c r="CB467" s="155">
        <f t="shared" si="8383"/>
        <v>0.99999999999999978</v>
      </c>
      <c r="CC467" s="156">
        <f t="shared" si="8383"/>
        <v>1</v>
      </c>
      <c r="CD467" s="155">
        <f t="shared" si="8383"/>
        <v>0.99999999999999978</v>
      </c>
      <c r="CE467" s="156">
        <f t="shared" si="8383"/>
        <v>1</v>
      </c>
      <c r="CF467" s="155">
        <f t="shared" si="8383"/>
        <v>1</v>
      </c>
      <c r="CG467" s="156">
        <f t="shared" si="8383"/>
        <v>1</v>
      </c>
      <c r="CH467" s="155">
        <f t="shared" si="8383"/>
        <v>1.0000000000000002</v>
      </c>
      <c r="CI467" s="156">
        <f t="shared" si="8383"/>
        <v>1</v>
      </c>
      <c r="CJ467" s="155">
        <f t="shared" si="8383"/>
        <v>0.99999999999999989</v>
      </c>
      <c r="CK467" s="156">
        <f t="shared" si="8383"/>
        <v>0.99999999999999989</v>
      </c>
    </row>
    <row r="468" spans="1:89" ht="14" thickTop="1" x14ac:dyDescent="0.15">
      <c r="A468" s="187"/>
    </row>
    <row r="470" spans="1:89" x14ac:dyDescent="0.15">
      <c r="A470" s="301">
        <f>+A439+1</f>
        <v>44120</v>
      </c>
      <c r="B470" s="301"/>
      <c r="C470" s="301"/>
      <c r="D470" s="301"/>
      <c r="BI470" s="300">
        <f>+BI439+1</f>
        <v>44120</v>
      </c>
      <c r="BJ470" s="300"/>
      <c r="BK470" s="300"/>
      <c r="BL470" s="300"/>
    </row>
    <row r="471" spans="1:89" ht="14" thickBot="1" x14ac:dyDescent="0.2">
      <c r="AE471" s="272" t="s">
        <v>84</v>
      </c>
    </row>
    <row r="472" spans="1:89" ht="15" thickTop="1" thickBot="1" x14ac:dyDescent="0.2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 x14ac:dyDescent="0.2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 x14ac:dyDescent="0.15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602</v>
      </c>
      <c r="AG474" s="186">
        <f t="shared" ref="AG474:AV475" si="8384">SUMIF($A$9:$A$32,$AE474,C$474:C$497)</f>
        <v>435</v>
      </c>
      <c r="AH474" s="127">
        <f t="shared" si="8384"/>
        <v>225</v>
      </c>
      <c r="AI474" s="180">
        <f t="shared" si="8384"/>
        <v>246</v>
      </c>
      <c r="AJ474" s="126">
        <f t="shared" si="8384"/>
        <v>387</v>
      </c>
      <c r="AK474" s="128">
        <f t="shared" si="8384"/>
        <v>329</v>
      </c>
      <c r="AL474" s="127">
        <f t="shared" si="8384"/>
        <v>696</v>
      </c>
      <c r="AM474" s="180">
        <f t="shared" si="8384"/>
        <v>468</v>
      </c>
      <c r="AN474" s="126">
        <f t="shared" si="8384"/>
        <v>96</v>
      </c>
      <c r="AO474" s="128">
        <f t="shared" si="8384"/>
        <v>194</v>
      </c>
      <c r="AP474" s="127">
        <f t="shared" si="8384"/>
        <v>221</v>
      </c>
      <c r="AQ474" s="126">
        <f t="shared" si="8384"/>
        <v>388</v>
      </c>
      <c r="AR474" s="179">
        <f t="shared" si="8384"/>
        <v>678</v>
      </c>
      <c r="AS474" s="181">
        <f t="shared" si="8384"/>
        <v>756</v>
      </c>
      <c r="AT474" s="126">
        <f t="shared" si="8384"/>
        <v>430</v>
      </c>
      <c r="AU474" s="128">
        <f t="shared" si="8384"/>
        <v>405</v>
      </c>
      <c r="AV474" s="127">
        <f t="shared" si="8384"/>
        <v>502</v>
      </c>
      <c r="AW474" s="180">
        <f t="shared" ref="AW474:BE475" si="8385">SUMIF($A$9:$A$32,$AE474,S$474:S$497)</f>
        <v>304</v>
      </c>
      <c r="AX474" s="126">
        <f t="shared" si="8385"/>
        <v>125</v>
      </c>
      <c r="AY474" s="128">
        <f t="shared" si="8385"/>
        <v>184</v>
      </c>
      <c r="AZ474" s="127">
        <f t="shared" si="8385"/>
        <v>292</v>
      </c>
      <c r="BA474" s="180">
        <f t="shared" si="8385"/>
        <v>416</v>
      </c>
      <c r="BB474" s="126">
        <f t="shared" si="8385"/>
        <v>390</v>
      </c>
      <c r="BC474" s="128">
        <f t="shared" si="8385"/>
        <v>318</v>
      </c>
      <c r="BD474" s="184">
        <f t="shared" si="8385"/>
        <v>534</v>
      </c>
      <c r="BE474" s="185">
        <f t="shared" si="8385"/>
        <v>595</v>
      </c>
      <c r="BF474" s="170">
        <f>AF474+AH474+AJ474+AL474+AN474+AP474+AR474+AT474+AV474+AX474+AZ474+BB474+BD474</f>
        <v>5178</v>
      </c>
      <c r="BG474" s="171">
        <f>AG474+AI474+AK474+AM474+AO474+AQ474+AS474+AU474+AW474+AY474+BA474+BC474+BE474</f>
        <v>5038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15">
      <c r="A475" s="137" t="s">
        <v>17</v>
      </c>
      <c r="B475" s="189">
        <v>110</v>
      </c>
      <c r="C475" s="190">
        <v>0</v>
      </c>
      <c r="D475" s="191">
        <v>62</v>
      </c>
      <c r="E475" s="192">
        <v>1</v>
      </c>
      <c r="F475" s="189">
        <v>206</v>
      </c>
      <c r="G475" s="193">
        <v>4</v>
      </c>
      <c r="H475" s="191">
        <v>134</v>
      </c>
      <c r="I475" s="192">
        <v>19</v>
      </c>
      <c r="J475" s="189">
        <v>7</v>
      </c>
      <c r="K475" s="193">
        <v>3</v>
      </c>
      <c r="L475" s="191">
        <v>10</v>
      </c>
      <c r="M475" s="189">
        <v>20</v>
      </c>
      <c r="N475" s="194">
        <v>35</v>
      </c>
      <c r="O475" s="195">
        <v>0</v>
      </c>
      <c r="P475" s="189">
        <v>20</v>
      </c>
      <c r="Q475" s="193">
        <v>0</v>
      </c>
      <c r="R475" s="191">
        <v>6</v>
      </c>
      <c r="S475" s="192">
        <v>0</v>
      </c>
      <c r="T475" s="189">
        <v>0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590</v>
      </c>
      <c r="AC475" s="173">
        <f t="shared" ref="AC475:AC497" si="8414">SUM(C475,E475,G475,I475,K475,M475,O475,Q475,S475,U475,W475,Y475,AA475)</f>
        <v>47</v>
      </c>
      <c r="AE475" s="277" t="str">
        <f>$AE$10</f>
        <v>08:00 - 08:59</v>
      </c>
      <c r="AF475" s="126">
        <f>SUMIF($A$9:$A$32,$AE475,B$474:B$497)</f>
        <v>618</v>
      </c>
      <c r="AG475" s="190">
        <f t="shared" si="8384"/>
        <v>480</v>
      </c>
      <c r="AH475" s="191">
        <f t="shared" si="8384"/>
        <v>227</v>
      </c>
      <c r="AI475" s="192">
        <f t="shared" si="8384"/>
        <v>267</v>
      </c>
      <c r="AJ475" s="278">
        <f t="shared" si="8384"/>
        <v>537</v>
      </c>
      <c r="AK475" s="193">
        <f t="shared" si="8384"/>
        <v>316</v>
      </c>
      <c r="AL475" s="191">
        <f t="shared" si="8384"/>
        <v>696</v>
      </c>
      <c r="AM475" s="192">
        <f t="shared" si="8384"/>
        <v>598</v>
      </c>
      <c r="AN475" s="278">
        <f t="shared" si="8384"/>
        <v>101</v>
      </c>
      <c r="AO475" s="193">
        <f t="shared" si="8384"/>
        <v>219</v>
      </c>
      <c r="AP475" s="191">
        <f t="shared" si="8384"/>
        <v>271</v>
      </c>
      <c r="AQ475" s="278">
        <f t="shared" si="8384"/>
        <v>427</v>
      </c>
      <c r="AR475" s="194">
        <f t="shared" si="8384"/>
        <v>622</v>
      </c>
      <c r="AS475" s="195">
        <f t="shared" si="8384"/>
        <v>765</v>
      </c>
      <c r="AT475" s="278">
        <f t="shared" si="8384"/>
        <v>398</v>
      </c>
      <c r="AU475" s="193">
        <f t="shared" si="8384"/>
        <v>290</v>
      </c>
      <c r="AV475" s="191">
        <f t="shared" si="8384"/>
        <v>455</v>
      </c>
      <c r="AW475" s="192">
        <f t="shared" si="8385"/>
        <v>304</v>
      </c>
      <c r="AX475" s="278">
        <f t="shared" si="8385"/>
        <v>81</v>
      </c>
      <c r="AY475" s="193">
        <f t="shared" si="8385"/>
        <v>153</v>
      </c>
      <c r="AZ475" s="191">
        <f t="shared" si="8385"/>
        <v>253</v>
      </c>
      <c r="BA475" s="192">
        <f t="shared" si="8385"/>
        <v>448</v>
      </c>
      <c r="BB475" s="278">
        <f t="shared" si="8385"/>
        <v>306</v>
      </c>
      <c r="BC475" s="193">
        <f t="shared" si="8385"/>
        <v>233</v>
      </c>
      <c r="BD475" s="191">
        <f t="shared" si="8385"/>
        <v>505</v>
      </c>
      <c r="BE475" s="278">
        <f t="shared" si="8385"/>
        <v>567</v>
      </c>
      <c r="BF475" s="172">
        <f>SUM(AF475,AH475,AJ475,AL475,AN475,AP475,AR475,AT475,AV475,AX475,AZ475,BB475,BD475)</f>
        <v>5070</v>
      </c>
      <c r="BG475" s="173">
        <f>SUM(AG475,AI475,AK475,AM475,AO475,AQ475,AS475,AU475,AW475,AY475,BA475,BC475,BE475)</f>
        <v>5067</v>
      </c>
      <c r="BI475" s="137" t="s">
        <v>17</v>
      </c>
      <c r="BJ475" s="129">
        <f>B475/B498</f>
        <v>1.3871374527112233E-2</v>
      </c>
      <c r="BK475" s="130">
        <f t="shared" ref="BK475" si="8415">C475/C498</f>
        <v>0</v>
      </c>
      <c r="BL475" s="131">
        <f t="shared" ref="BL475" si="8416">D475/D498</f>
        <v>1.7391304347826087E-2</v>
      </c>
      <c r="BM475" s="132">
        <f t="shared" ref="BM475" si="8417">E475/E498</f>
        <v>2.5239777889954568E-4</v>
      </c>
      <c r="BN475" s="129">
        <f t="shared" ref="BN475" si="8418">F475/F498</f>
        <v>2.8932584269662921E-2</v>
      </c>
      <c r="BO475" s="130">
        <f t="shared" ref="BO475" si="8419">G475/G498</f>
        <v>5.9066745422327229E-4</v>
      </c>
      <c r="BP475" s="131">
        <f t="shared" ref="BP475" si="8420">H475/H498</f>
        <v>1.2760689458146844E-2</v>
      </c>
      <c r="BQ475" s="132">
        <f t="shared" ref="BQ475" si="8421">I475/I498</f>
        <v>1.9750519750519752E-3</v>
      </c>
      <c r="BR475" s="129">
        <f t="shared" ref="BR475" si="8422">J475/J498</f>
        <v>3.1774852473899226E-3</v>
      </c>
      <c r="BS475" s="130">
        <f t="shared" ref="BS475" si="8423">K475/K498</f>
        <v>1.7311021350259665E-3</v>
      </c>
      <c r="BT475" s="131">
        <f t="shared" ref="BT475" si="8424">L475/L498</f>
        <v>2.002803925495694E-3</v>
      </c>
      <c r="BU475" s="129">
        <f t="shared" ref="BU475" si="8425">M475/M498</f>
        <v>4.5578851412944391E-3</v>
      </c>
      <c r="BV475" s="133">
        <f t="shared" ref="BV475" si="8426">N475/N498</f>
        <v>3.9458850056369784E-3</v>
      </c>
      <c r="BW475" s="134">
        <f t="shared" ref="BW475" si="8427">O475/O498</f>
        <v>0</v>
      </c>
      <c r="BX475" s="129">
        <f t="shared" ref="BX475" si="8428">P475/P498</f>
        <v>3.7914691943127963E-3</v>
      </c>
      <c r="BY475" s="130">
        <f t="shared" ref="BY475" si="8429">Q475/Q498</f>
        <v>0</v>
      </c>
      <c r="BZ475" s="131">
        <f t="shared" ref="BZ475" si="8430">R475/R498</f>
        <v>1.0107816711590297E-3</v>
      </c>
      <c r="CA475" s="132">
        <f t="shared" ref="CA475" si="8431">S475/S498</f>
        <v>0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7.8053685059995504E-3</v>
      </c>
      <c r="CK475" s="136">
        <f t="shared" ref="CK475" si="8441">AC475/AC498</f>
        <v>6.2356546774043761E-4</v>
      </c>
    </row>
    <row r="476" spans="1:89" ht="14" thickBot="1" x14ac:dyDescent="0.2">
      <c r="A476" s="146" t="s">
        <v>18</v>
      </c>
      <c r="B476" s="196">
        <v>504</v>
      </c>
      <c r="C476" s="197">
        <v>0</v>
      </c>
      <c r="D476" s="198">
        <v>185</v>
      </c>
      <c r="E476" s="199">
        <v>3</v>
      </c>
      <c r="F476" s="196">
        <v>494</v>
      </c>
      <c r="G476" s="200">
        <v>12</v>
      </c>
      <c r="H476" s="198">
        <v>399</v>
      </c>
      <c r="I476" s="199">
        <v>98</v>
      </c>
      <c r="J476" s="196">
        <v>36</v>
      </c>
      <c r="K476" s="200">
        <v>41</v>
      </c>
      <c r="L476" s="198">
        <v>68</v>
      </c>
      <c r="M476" s="196">
        <v>161</v>
      </c>
      <c r="N476" s="201">
        <v>337</v>
      </c>
      <c r="O476" s="202">
        <v>349</v>
      </c>
      <c r="P476" s="196">
        <v>168</v>
      </c>
      <c r="Q476" s="200">
        <v>205</v>
      </c>
      <c r="R476" s="198">
        <v>191</v>
      </c>
      <c r="S476" s="199">
        <v>179</v>
      </c>
      <c r="T476" s="196">
        <v>23</v>
      </c>
      <c r="U476" s="200">
        <v>81</v>
      </c>
      <c r="V476" s="198">
        <v>130</v>
      </c>
      <c r="W476" s="199">
        <v>180</v>
      </c>
      <c r="X476" s="196">
        <v>152</v>
      </c>
      <c r="Y476" s="200">
        <v>132</v>
      </c>
      <c r="Z476" s="198">
        <v>381</v>
      </c>
      <c r="AA476" s="196">
        <v>229</v>
      </c>
      <c r="AB476" s="172">
        <f t="shared" si="8413"/>
        <v>3068</v>
      </c>
      <c r="AC476" s="173">
        <f t="shared" si="8414"/>
        <v>1670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6.3556116015132405E-2</v>
      </c>
      <c r="BK476" s="130">
        <f t="shared" ref="BK476" si="8442">C476/C498</f>
        <v>0</v>
      </c>
      <c r="BL476" s="131">
        <f t="shared" ref="BL476" si="8443">D476/D498</f>
        <v>5.1893408134642355E-2</v>
      </c>
      <c r="BM476" s="132">
        <f t="shared" ref="BM476" si="8444">E476/E498</f>
        <v>7.5719333669863704E-4</v>
      </c>
      <c r="BN476" s="129">
        <f t="shared" ref="BN476" si="8445">F476/F498</f>
        <v>6.938202247191011E-2</v>
      </c>
      <c r="BO476" s="130">
        <f t="shared" ref="BO476" si="8446">G476/G498</f>
        <v>1.7720023626698169E-3</v>
      </c>
      <c r="BP476" s="131">
        <f t="shared" ref="BP476" si="8447">H476/H498</f>
        <v>3.7996381297019328E-2</v>
      </c>
      <c r="BQ476" s="132">
        <f t="shared" ref="BQ476" si="8448">I476/I498</f>
        <v>1.0187110187110188E-2</v>
      </c>
      <c r="BR476" s="129">
        <f t="shared" ref="BR476" si="8449">J476/J498</f>
        <v>1.6341352700862462E-2</v>
      </c>
      <c r="BS476" s="130">
        <f t="shared" ref="BS476" si="8450">K476/K498</f>
        <v>2.3658395845354875E-2</v>
      </c>
      <c r="BT476" s="131">
        <f t="shared" ref="BT476" si="8451">L476/L498</f>
        <v>1.3619066693370719E-2</v>
      </c>
      <c r="BU476" s="129">
        <f t="shared" ref="BU476" si="8452">M476/M498</f>
        <v>3.6690975387420235E-2</v>
      </c>
      <c r="BV476" s="133">
        <f t="shared" ref="BV476" si="8453">N476/N498</f>
        <v>3.799323562570462E-2</v>
      </c>
      <c r="BW476" s="134">
        <f t="shared" ref="BW476" si="8454">O476/O498</f>
        <v>3.7056699936292209E-2</v>
      </c>
      <c r="BX476" s="129">
        <f t="shared" ref="BX476" si="8455">P476/P498</f>
        <v>3.1848341232227489E-2</v>
      </c>
      <c r="BY476" s="130">
        <f t="shared" ref="BY476" si="8456">Q476/Q498</f>
        <v>4.372866894197952E-2</v>
      </c>
      <c r="BZ476" s="131">
        <f t="shared" ref="BZ476" si="8457">R476/R498</f>
        <v>3.2176549865229109E-2</v>
      </c>
      <c r="CA476" s="132">
        <f t="shared" ref="CA476" si="8458">S476/S498</f>
        <v>3.1304651976215458E-2</v>
      </c>
      <c r="CB476" s="129">
        <f t="shared" ref="CB476" si="8459">T476/T498</f>
        <v>1.4171287738755391E-2</v>
      </c>
      <c r="CC476" s="130">
        <f t="shared" ref="CC476" si="8460">U476/U498</f>
        <v>6.5481002425222312E-2</v>
      </c>
      <c r="CD476" s="131">
        <f t="shared" ref="CD476" si="8461">V476/V498</f>
        <v>2.3222579492675956E-2</v>
      </c>
      <c r="CE476" s="132">
        <f t="shared" ref="CE476" si="8462">W476/W498</f>
        <v>3.1695721077654518E-2</v>
      </c>
      <c r="CF476" s="129">
        <f t="shared" ref="CF476" si="8463">X476/X498</f>
        <v>3.2457826179799275E-2</v>
      </c>
      <c r="CG476" s="130">
        <f t="shared" ref="CG476" si="8464">Y476/Y498</f>
        <v>4.2704626334519574E-2</v>
      </c>
      <c r="CH476" s="131">
        <f t="shared" ref="CH476" si="8465">Z476/Z498</f>
        <v>5.2249040043883706E-2</v>
      </c>
      <c r="CI476" s="129">
        <f t="shared" ref="CI476" si="8466">AA476/AA498</f>
        <v>2.2367649931627272E-2</v>
      </c>
      <c r="CJ476" s="135">
        <f t="shared" ref="CJ476" si="8467">AB476/AB498</f>
        <v>4.058791623119766E-2</v>
      </c>
      <c r="CK476" s="136">
        <f t="shared" ref="CK476" si="8468">AC476/AC498</f>
        <v>2.2156475130351717E-2</v>
      </c>
    </row>
    <row r="477" spans="1:89" ht="15" thickTop="1" thickBot="1" x14ac:dyDescent="0.2">
      <c r="A477" s="137" t="s">
        <v>19</v>
      </c>
      <c r="B477" s="189">
        <v>545</v>
      </c>
      <c r="C477" s="190">
        <v>199</v>
      </c>
      <c r="D477" s="191">
        <v>255</v>
      </c>
      <c r="E477" s="192">
        <v>177</v>
      </c>
      <c r="F477" s="189">
        <v>414</v>
      </c>
      <c r="G477" s="193">
        <v>307</v>
      </c>
      <c r="H477" s="191">
        <v>552</v>
      </c>
      <c r="I477" s="192">
        <v>466</v>
      </c>
      <c r="J477" s="189">
        <v>82</v>
      </c>
      <c r="K477" s="193">
        <v>167</v>
      </c>
      <c r="L477" s="191">
        <v>259</v>
      </c>
      <c r="M477" s="189">
        <v>326</v>
      </c>
      <c r="N477" s="194">
        <v>606</v>
      </c>
      <c r="O477" s="195">
        <v>654</v>
      </c>
      <c r="P477" s="189">
        <v>432</v>
      </c>
      <c r="Q477" s="193">
        <v>330</v>
      </c>
      <c r="R477" s="191">
        <v>389</v>
      </c>
      <c r="S477" s="192">
        <v>263</v>
      </c>
      <c r="T477" s="189">
        <v>66</v>
      </c>
      <c r="U477" s="193">
        <v>135</v>
      </c>
      <c r="V477" s="191">
        <v>280</v>
      </c>
      <c r="W477" s="192">
        <v>362</v>
      </c>
      <c r="X477" s="189">
        <v>271</v>
      </c>
      <c r="Y477" s="193">
        <v>235</v>
      </c>
      <c r="Z477" s="191">
        <v>532</v>
      </c>
      <c r="AA477" s="189">
        <v>442</v>
      </c>
      <c r="AB477" s="172">
        <f t="shared" si="8413"/>
        <v>4683</v>
      </c>
      <c r="AC477" s="173">
        <f t="shared" si="8414"/>
        <v>4063</v>
      </c>
      <c r="AE477" s="269" t="s">
        <v>13</v>
      </c>
      <c r="AF477" s="20">
        <f t="shared" ref="AF477:BG477" si="8469">SUM(AF474:AF476)</f>
        <v>1220</v>
      </c>
      <c r="AG477" s="21">
        <f t="shared" si="8469"/>
        <v>915</v>
      </c>
      <c r="AH477" s="20">
        <f t="shared" si="8469"/>
        <v>452</v>
      </c>
      <c r="AI477" s="21">
        <f t="shared" si="8469"/>
        <v>513</v>
      </c>
      <c r="AJ477" s="20">
        <f t="shared" si="8469"/>
        <v>924</v>
      </c>
      <c r="AK477" s="21">
        <f t="shared" si="8469"/>
        <v>645</v>
      </c>
      <c r="AL477" s="20">
        <f t="shared" si="8469"/>
        <v>1392</v>
      </c>
      <c r="AM477" s="21">
        <f t="shared" si="8469"/>
        <v>1066</v>
      </c>
      <c r="AN477" s="20">
        <f t="shared" si="8469"/>
        <v>197</v>
      </c>
      <c r="AO477" s="21">
        <f t="shared" si="8469"/>
        <v>413</v>
      </c>
      <c r="AP477" s="20">
        <f t="shared" si="8469"/>
        <v>492</v>
      </c>
      <c r="AQ477" s="21">
        <f t="shared" si="8469"/>
        <v>815</v>
      </c>
      <c r="AR477" s="20">
        <f t="shared" si="8469"/>
        <v>1300</v>
      </c>
      <c r="AS477" s="21">
        <f t="shared" si="8469"/>
        <v>1521</v>
      </c>
      <c r="AT477" s="20">
        <f t="shared" si="8469"/>
        <v>828</v>
      </c>
      <c r="AU477" s="21">
        <f t="shared" si="8469"/>
        <v>695</v>
      </c>
      <c r="AV477" s="20">
        <f t="shared" si="8469"/>
        <v>957</v>
      </c>
      <c r="AW477" s="21">
        <f t="shared" si="8469"/>
        <v>608</v>
      </c>
      <c r="AX477" s="20">
        <f t="shared" si="8469"/>
        <v>206</v>
      </c>
      <c r="AY477" s="21">
        <f t="shared" si="8469"/>
        <v>337</v>
      </c>
      <c r="AZ477" s="20">
        <f t="shared" si="8469"/>
        <v>545</v>
      </c>
      <c r="BA477" s="21">
        <f t="shared" si="8469"/>
        <v>864</v>
      </c>
      <c r="BB477" s="20">
        <f t="shared" si="8469"/>
        <v>696</v>
      </c>
      <c r="BC477" s="21">
        <f t="shared" si="8469"/>
        <v>551</v>
      </c>
      <c r="BD477" s="20">
        <f t="shared" si="8469"/>
        <v>1039</v>
      </c>
      <c r="BE477" s="21">
        <f t="shared" si="8469"/>
        <v>1162</v>
      </c>
      <c r="BF477" s="174">
        <f t="shared" si="8469"/>
        <v>10248</v>
      </c>
      <c r="BG477" s="175">
        <f t="shared" si="8469"/>
        <v>10105</v>
      </c>
      <c r="BI477" s="137" t="s">
        <v>19</v>
      </c>
      <c r="BJ477" s="129">
        <f>B477/B498</f>
        <v>6.8726355611601508E-2</v>
      </c>
      <c r="BK477" s="130">
        <f t="shared" ref="BK477" si="8470">C477/C498</f>
        <v>2.2539358930796241E-2</v>
      </c>
      <c r="BL477" s="131">
        <f t="shared" ref="BL477" si="8471">D477/D498</f>
        <v>7.1528751753155678E-2</v>
      </c>
      <c r="BM477" s="132">
        <f t="shared" ref="BM477" si="8472">E477/E498</f>
        <v>4.4674406865219583E-2</v>
      </c>
      <c r="BN477" s="129">
        <f t="shared" ref="BN477" si="8473">F477/F498</f>
        <v>5.8146067415730335E-2</v>
      </c>
      <c r="BO477" s="130">
        <f t="shared" ref="BO477" si="8474">G477/G498</f>
        <v>4.5333727111636149E-2</v>
      </c>
      <c r="BP477" s="131">
        <f t="shared" ref="BP477" si="8475">H477/H498</f>
        <v>5.2566422245500427E-2</v>
      </c>
      <c r="BQ477" s="132">
        <f t="shared" ref="BQ477" si="8476">I477/I498</f>
        <v>4.8440748440748443E-2</v>
      </c>
      <c r="BR477" s="129">
        <f t="shared" ref="BR477" si="8477">J477/J498</f>
        <v>3.7221970040853383E-2</v>
      </c>
      <c r="BS477" s="130">
        <f t="shared" ref="BS477" si="8478">K477/K498</f>
        <v>9.6364685516445475E-2</v>
      </c>
      <c r="BT477" s="131">
        <f t="shared" ref="BT477" si="8479">L477/L498</f>
        <v>5.1872621670338473E-2</v>
      </c>
      <c r="BU477" s="129">
        <f t="shared" ref="BU477" si="8480">M477/M498</f>
        <v>7.4293527803099363E-2</v>
      </c>
      <c r="BV477" s="133">
        <f t="shared" ref="BV477" si="8481">N477/N498</f>
        <v>6.8320180383314541E-2</v>
      </c>
      <c r="BW477" s="134">
        <f t="shared" ref="BW477" si="8482">O477/O498</f>
        <v>6.9441495009556167E-2</v>
      </c>
      <c r="BX477" s="129">
        <f t="shared" ref="BX477" si="8483">P477/P498</f>
        <v>8.1895734597156392E-2</v>
      </c>
      <c r="BY477" s="130">
        <f t="shared" ref="BY477" si="8484">Q477/Q498</f>
        <v>7.0392491467576798E-2</v>
      </c>
      <c r="BZ477" s="131">
        <f t="shared" ref="BZ477" si="8485">R477/R498</f>
        <v>6.5532345013477086E-2</v>
      </c>
      <c r="CA477" s="132">
        <f t="shared" ref="CA477" si="8486">S477/S498</f>
        <v>4.5995103182931096E-2</v>
      </c>
      <c r="CB477" s="129">
        <f t="shared" ref="CB477" si="8487">T477/T498</f>
        <v>4.0665434380776341E-2</v>
      </c>
      <c r="CC477" s="130">
        <f t="shared" ref="CC477" si="8488">U477/U498</f>
        <v>0.10913500404203719</v>
      </c>
      <c r="CD477" s="131">
        <f t="shared" ref="CD477" si="8489">V477/V498</f>
        <v>5.0017863522686674E-2</v>
      </c>
      <c r="CE477" s="132">
        <f t="shared" ref="CE477" si="8490">W477/W498</f>
        <v>6.3743616833949635E-2</v>
      </c>
      <c r="CF477" s="129">
        <f t="shared" ref="CF477" si="8491">X477/X498</f>
        <v>5.7868887465300022E-2</v>
      </c>
      <c r="CG477" s="130">
        <f t="shared" ref="CG477" si="8492">Y477/Y498</f>
        <v>7.6027175671303779E-2</v>
      </c>
      <c r="CH477" s="131">
        <f t="shared" ref="CH477" si="8493">Z477/Z498</f>
        <v>7.2956664838178822E-2</v>
      </c>
      <c r="CI477" s="129">
        <f t="shared" ref="CI477" si="8494">AA477/AA498</f>
        <v>4.3172494627857001E-2</v>
      </c>
      <c r="CJ477" s="135">
        <f t="shared" ref="CJ477" si="8495">AB477/AB498</f>
        <v>6.1953458836603206E-2</v>
      </c>
      <c r="CK477" s="136">
        <f t="shared" ref="CK477" si="8496">AC477/AC498</f>
        <v>5.3905244583604212E-2</v>
      </c>
    </row>
    <row r="478" spans="1:89" ht="14" thickTop="1" x14ac:dyDescent="0.15">
      <c r="A478" s="146" t="s">
        <v>20</v>
      </c>
      <c r="B478" s="196">
        <v>602</v>
      </c>
      <c r="C478" s="197">
        <v>435</v>
      </c>
      <c r="D478" s="198">
        <v>225</v>
      </c>
      <c r="E478" s="199">
        <v>246</v>
      </c>
      <c r="F478" s="196">
        <v>387</v>
      </c>
      <c r="G478" s="200">
        <v>329</v>
      </c>
      <c r="H478" s="198">
        <v>696</v>
      </c>
      <c r="I478" s="199">
        <v>468</v>
      </c>
      <c r="J478" s="196">
        <v>96</v>
      </c>
      <c r="K478" s="200">
        <v>194</v>
      </c>
      <c r="L478" s="198">
        <v>221</v>
      </c>
      <c r="M478" s="196">
        <v>388</v>
      </c>
      <c r="N478" s="201">
        <v>678</v>
      </c>
      <c r="O478" s="202">
        <v>756</v>
      </c>
      <c r="P478" s="196">
        <v>430</v>
      </c>
      <c r="Q478" s="200">
        <v>405</v>
      </c>
      <c r="R478" s="198">
        <v>502</v>
      </c>
      <c r="S478" s="199">
        <v>304</v>
      </c>
      <c r="T478" s="196">
        <v>125</v>
      </c>
      <c r="U478" s="200">
        <v>184</v>
      </c>
      <c r="V478" s="198">
        <v>292</v>
      </c>
      <c r="W478" s="199">
        <v>416</v>
      </c>
      <c r="X478" s="196">
        <v>390</v>
      </c>
      <c r="Y478" s="200">
        <v>318</v>
      </c>
      <c r="Z478" s="198">
        <v>534</v>
      </c>
      <c r="AA478" s="196">
        <v>595</v>
      </c>
      <c r="AB478" s="172">
        <f t="shared" si="8413"/>
        <v>5178</v>
      </c>
      <c r="AC478" s="173">
        <f t="shared" si="8414"/>
        <v>5038</v>
      </c>
      <c r="BI478" s="146" t="s">
        <v>20</v>
      </c>
      <c r="BJ478" s="129">
        <f>B478/B498</f>
        <v>7.5914249684741489E-2</v>
      </c>
      <c r="BK478" s="130">
        <f t="shared" ref="BK478" si="8497">C478/C498</f>
        <v>4.9269452939177713E-2</v>
      </c>
      <c r="BL478" s="131">
        <f t="shared" ref="BL478" si="8498">D478/D498</f>
        <v>6.311360448807854E-2</v>
      </c>
      <c r="BM478" s="132">
        <f t="shared" ref="BM478" si="8499">E478/E498</f>
        <v>6.2089853609288238E-2</v>
      </c>
      <c r="BN478" s="129">
        <f t="shared" ref="BN478" si="8500">F478/F498</f>
        <v>5.4353932584269661E-2</v>
      </c>
      <c r="BO478" s="130">
        <f t="shared" ref="BO478" si="8501">G478/G498</f>
        <v>4.8582398109864144E-2</v>
      </c>
      <c r="BP478" s="131">
        <f t="shared" ref="BP478" si="8502">H478/H498</f>
        <v>6.6279401961717929E-2</v>
      </c>
      <c r="BQ478" s="132">
        <f t="shared" ref="BQ478" si="8503">I478/I498</f>
        <v>4.8648648648648651E-2</v>
      </c>
      <c r="BR478" s="129">
        <f t="shared" ref="BR478" si="8504">J478/J498</f>
        <v>4.3576940535633227E-2</v>
      </c>
      <c r="BS478" s="130">
        <f t="shared" ref="BS478" si="8505">K478/K498</f>
        <v>0.11194460473167916</v>
      </c>
      <c r="BT478" s="131">
        <f t="shared" ref="BT478" si="8506">L478/L498</f>
        <v>4.426196675345484E-2</v>
      </c>
      <c r="BU478" s="129">
        <f t="shared" ref="BU478" si="8507">M478/M498</f>
        <v>8.8422971741112119E-2</v>
      </c>
      <c r="BV478" s="133">
        <f t="shared" ref="BV478" si="8508">N478/N498</f>
        <v>7.6437429537767762E-2</v>
      </c>
      <c r="BW478" s="134">
        <f t="shared" ref="BW478" si="8509">O478/O498</f>
        <v>8.0271819919303461E-2</v>
      </c>
      <c r="BX478" s="129">
        <f t="shared" ref="BX478" si="8510">P478/P498</f>
        <v>8.1516587677725114E-2</v>
      </c>
      <c r="BY478" s="130">
        <f t="shared" ref="BY478" si="8511">Q478/Q498</f>
        <v>8.6390784982935148E-2</v>
      </c>
      <c r="BZ478" s="131">
        <f t="shared" ref="BZ478" si="8512">R478/R498</f>
        <v>8.4568733153638817E-2</v>
      </c>
      <c r="CA478" s="132">
        <f t="shared" ref="CA478" si="8513">S478/S498</f>
        <v>5.3165442462399438E-2</v>
      </c>
      <c r="CB478" s="129">
        <f t="shared" ref="CB478" si="8514">T478/T498</f>
        <v>7.7017868145409729E-2</v>
      </c>
      <c r="CC478" s="130">
        <f t="shared" ref="CC478" si="8515">U478/U498</f>
        <v>0.14874696847210994</v>
      </c>
      <c r="CD478" s="131">
        <f t="shared" ref="CD478" si="8516">V478/V498</f>
        <v>5.2161486245087534E-2</v>
      </c>
      <c r="CE478" s="132">
        <f t="shared" ref="CE478" si="8517">W478/W498</f>
        <v>7.3252333157245997E-2</v>
      </c>
      <c r="CF478" s="129">
        <f t="shared" ref="CF478" si="8518">X478/X498</f>
        <v>8.3279948750800775E-2</v>
      </c>
      <c r="CG478" s="130">
        <f t="shared" ref="CG478" si="8519">Y478/Y498</f>
        <v>0.10287932707861533</v>
      </c>
      <c r="CH478" s="131">
        <f t="shared" ref="CH478" si="8520">Z478/Z498</f>
        <v>7.3230938014262212E-2</v>
      </c>
      <c r="CI478" s="129">
        <f t="shared" ref="CI478" si="8521">AA478/AA498</f>
        <v>5.8116819691345967E-2</v>
      </c>
      <c r="CJ478" s="135">
        <f t="shared" ref="CJ478" si="8522">AB478/AB498</f>
        <v>6.850203071875538E-2</v>
      </c>
      <c r="CK478" s="136">
        <f t="shared" ref="CK478" si="8523">AC478/AC498</f>
        <v>6.6840911201623929E-2</v>
      </c>
    </row>
    <row r="479" spans="1:89" ht="14" thickBot="1" x14ac:dyDescent="0.2">
      <c r="A479" s="137" t="s">
        <v>21</v>
      </c>
      <c r="B479" s="189">
        <v>618</v>
      </c>
      <c r="C479" s="190">
        <v>480</v>
      </c>
      <c r="D479" s="191">
        <v>227</v>
      </c>
      <c r="E479" s="192">
        <v>267</v>
      </c>
      <c r="F479" s="189">
        <v>537</v>
      </c>
      <c r="G479" s="193">
        <v>316</v>
      </c>
      <c r="H479" s="191">
        <v>696</v>
      </c>
      <c r="I479" s="192">
        <v>598</v>
      </c>
      <c r="J479" s="189">
        <v>101</v>
      </c>
      <c r="K479" s="193">
        <v>219</v>
      </c>
      <c r="L479" s="191">
        <v>271</v>
      </c>
      <c r="M479" s="189">
        <v>427</v>
      </c>
      <c r="N479" s="194">
        <v>622</v>
      </c>
      <c r="O479" s="195">
        <v>765</v>
      </c>
      <c r="P479" s="189">
        <v>398</v>
      </c>
      <c r="Q479" s="193">
        <v>290</v>
      </c>
      <c r="R479" s="191">
        <v>455</v>
      </c>
      <c r="S479" s="192">
        <v>304</v>
      </c>
      <c r="T479" s="189">
        <v>81</v>
      </c>
      <c r="U479" s="193">
        <v>153</v>
      </c>
      <c r="V479" s="191">
        <v>253</v>
      </c>
      <c r="W479" s="192">
        <v>448</v>
      </c>
      <c r="X479" s="189">
        <v>306</v>
      </c>
      <c r="Y479" s="193">
        <v>233</v>
      </c>
      <c r="Z479" s="191">
        <v>505</v>
      </c>
      <c r="AA479" s="189">
        <v>567</v>
      </c>
      <c r="AB479" s="172">
        <f t="shared" si="8413"/>
        <v>5070</v>
      </c>
      <c r="AC479" s="173">
        <f t="shared" si="8414"/>
        <v>5067</v>
      </c>
      <c r="AE479" s="272" t="s">
        <v>85</v>
      </c>
      <c r="BI479" s="137" t="s">
        <v>21</v>
      </c>
      <c r="BJ479" s="129">
        <f>B479/B498</f>
        <v>7.7931904161412352E-2</v>
      </c>
      <c r="BK479" s="130">
        <f t="shared" ref="BK479" si="8524">C479/C498</f>
        <v>5.4366292898402988E-2</v>
      </c>
      <c r="BL479" s="131">
        <f t="shared" ref="BL479" si="8525">D479/D498</f>
        <v>6.3674614305750346E-2</v>
      </c>
      <c r="BM479" s="132">
        <f t="shared" ref="BM479" si="8526">E479/E498</f>
        <v>6.7390206966178701E-2</v>
      </c>
      <c r="BN479" s="129">
        <f t="shared" ref="BN479" si="8527">F479/F498</f>
        <v>7.5421348314606743E-2</v>
      </c>
      <c r="BO479" s="130">
        <f t="shared" ref="BO479" si="8528">G479/G498</f>
        <v>4.666272888363851E-2</v>
      </c>
      <c r="BP479" s="131">
        <f t="shared" ref="BP479" si="8529">H479/H498</f>
        <v>6.6279401961717929E-2</v>
      </c>
      <c r="BQ479" s="132">
        <f t="shared" ref="BQ479" si="8530">I479/I498</f>
        <v>6.2162162162162166E-2</v>
      </c>
      <c r="BR479" s="129">
        <f t="shared" ref="BR479" si="8531">J479/J498</f>
        <v>4.5846572855197457E-2</v>
      </c>
      <c r="BS479" s="130">
        <f t="shared" ref="BS479" si="8532">K479/K498</f>
        <v>0.12637045585689555</v>
      </c>
      <c r="BT479" s="131">
        <f t="shared" ref="BT479" si="8533">L479/L498</f>
        <v>5.4275986380933304E-2</v>
      </c>
      <c r="BU479" s="129">
        <f t="shared" ref="BU479" si="8534">M479/M498</f>
        <v>9.7310847766636274E-2</v>
      </c>
      <c r="BV479" s="133">
        <f t="shared" ref="BV479" si="8535">N479/N498</f>
        <v>7.0124013528748586E-2</v>
      </c>
      <c r="BW479" s="134">
        <f t="shared" ref="BW479" si="8536">O479/O498</f>
        <v>8.1227436823104696E-2</v>
      </c>
      <c r="BX479" s="129">
        <f t="shared" ref="BX479" si="8537">P479/P498</f>
        <v>7.5450236966824638E-2</v>
      </c>
      <c r="BY479" s="130">
        <f t="shared" ref="BY479" si="8538">Q479/Q498</f>
        <v>6.1860068259385663E-2</v>
      </c>
      <c r="BZ479" s="131">
        <f t="shared" ref="BZ479" si="8539">R479/R498</f>
        <v>7.6650943396226412E-2</v>
      </c>
      <c r="CA479" s="132">
        <f t="shared" ref="CA479" si="8540">S479/S498</f>
        <v>5.3165442462399438E-2</v>
      </c>
      <c r="CB479" s="129">
        <f t="shared" ref="CB479" si="8541">T479/T498</f>
        <v>4.9907578558225509E-2</v>
      </c>
      <c r="CC479" s="130">
        <f t="shared" ref="CC479" si="8542">U479/U498</f>
        <v>0.12368633791430882</v>
      </c>
      <c r="CD479" s="131">
        <f t="shared" ref="CD479" si="8543">V479/V498</f>
        <v>4.5194712397284745E-2</v>
      </c>
      <c r="CE479" s="132">
        <f t="shared" ref="CE479" si="8544">W479/W498</f>
        <v>7.8887128015495689E-2</v>
      </c>
      <c r="CF479" s="129">
        <f t="shared" ref="CF479" si="8545">X479/X498</f>
        <v>6.5342729019859061E-2</v>
      </c>
      <c r="CG479" s="130">
        <f t="shared" ref="CG479" si="8546">Y479/Y498</f>
        <v>7.5380135878356513E-2</v>
      </c>
      <c r="CH479" s="131">
        <f t="shared" ref="CH479" si="8547">Z479/Z498</f>
        <v>6.9253976961053204E-2</v>
      </c>
      <c r="CI479" s="129">
        <f t="shared" ref="CI479" si="8548">AA479/AA498</f>
        <v>5.5381910529400273E-2</v>
      </c>
      <c r="CJ479" s="135">
        <f t="shared" ref="CJ479" si="8549">AB479/AB498</f>
        <v>6.7073251399013087E-2</v>
      </c>
      <c r="CK479" s="136">
        <f t="shared" ref="CK479" si="8550">AC479/AC498</f>
        <v>6.7225664362570145E-2</v>
      </c>
    </row>
    <row r="480" spans="1:89" ht="15" thickTop="1" thickBot="1" x14ac:dyDescent="0.2">
      <c r="A480" s="146" t="s">
        <v>22</v>
      </c>
      <c r="B480" s="196">
        <v>428</v>
      </c>
      <c r="C480" s="197">
        <v>701</v>
      </c>
      <c r="D480" s="198">
        <v>253</v>
      </c>
      <c r="E480" s="199">
        <v>253</v>
      </c>
      <c r="F480" s="196">
        <v>629</v>
      </c>
      <c r="G480" s="200">
        <v>257</v>
      </c>
      <c r="H480" s="198">
        <v>594</v>
      </c>
      <c r="I480" s="199">
        <v>586</v>
      </c>
      <c r="J480" s="196">
        <v>144</v>
      </c>
      <c r="K480" s="200">
        <v>166</v>
      </c>
      <c r="L480" s="198">
        <v>225</v>
      </c>
      <c r="M480" s="196">
        <v>435</v>
      </c>
      <c r="N480" s="201">
        <v>562</v>
      </c>
      <c r="O480" s="202">
        <v>854</v>
      </c>
      <c r="P480" s="196">
        <v>386</v>
      </c>
      <c r="Q480" s="200">
        <v>276</v>
      </c>
      <c r="R480" s="198">
        <v>543</v>
      </c>
      <c r="S480" s="199">
        <v>335</v>
      </c>
      <c r="T480" s="196">
        <v>64</v>
      </c>
      <c r="U480" s="200">
        <v>93</v>
      </c>
      <c r="V480" s="198">
        <v>268</v>
      </c>
      <c r="W480" s="199">
        <v>441</v>
      </c>
      <c r="X480" s="196">
        <v>301</v>
      </c>
      <c r="Y480" s="200">
        <v>216</v>
      </c>
      <c r="Z480" s="198">
        <v>545</v>
      </c>
      <c r="AA480" s="196">
        <v>575</v>
      </c>
      <c r="AB480" s="172">
        <f t="shared" si="8413"/>
        <v>4942</v>
      </c>
      <c r="AC480" s="173">
        <f t="shared" si="8414"/>
        <v>5188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5.3972257250945774E-2</v>
      </c>
      <c r="BK480" s="130">
        <f t="shared" ref="BK480" si="8551">C480/C498</f>
        <v>7.9397440253709373E-2</v>
      </c>
      <c r="BL480" s="131">
        <f t="shared" ref="BL480" si="8552">D480/D498</f>
        <v>7.0967741935483872E-2</v>
      </c>
      <c r="BM480" s="132">
        <f t="shared" ref="BM480" si="8553">E480/E498</f>
        <v>6.3856638061585064E-2</v>
      </c>
      <c r="BN480" s="129">
        <f t="shared" ref="BN480" si="8554">F480/F498</f>
        <v>8.8342696629213485E-2</v>
      </c>
      <c r="BO480" s="130">
        <f t="shared" ref="BO480" si="8555">G480/G498</f>
        <v>3.7950383933845248E-2</v>
      </c>
      <c r="BP480" s="131">
        <f t="shared" ref="BP480" si="8556">H480/H498</f>
        <v>5.6566041329397201E-2</v>
      </c>
      <c r="BQ480" s="132">
        <f t="shared" ref="BQ480" si="8557">I480/I498</f>
        <v>6.0914760914760918E-2</v>
      </c>
      <c r="BR480" s="129">
        <f t="shared" ref="BR480" si="8558">J480/J498</f>
        <v>6.5365410803449847E-2</v>
      </c>
      <c r="BS480" s="130">
        <f t="shared" ref="BS480" si="8559">K480/K498</f>
        <v>9.5787651471436822E-2</v>
      </c>
      <c r="BT480" s="131">
        <f t="shared" ref="BT480" si="8560">L480/L498</f>
        <v>4.5063088323653112E-2</v>
      </c>
      <c r="BU480" s="129">
        <f t="shared" ref="BU480" si="8561">M480/M498</f>
        <v>9.9134001823154058E-2</v>
      </c>
      <c r="BV480" s="133">
        <f t="shared" ref="BV480" si="8562">N480/N498</f>
        <v>6.3359639233370915E-2</v>
      </c>
      <c r="BW480" s="134">
        <f t="shared" ref="BW480" si="8563">O480/O498</f>
        <v>9.0677426205139092E-2</v>
      </c>
      <c r="BX480" s="129">
        <f t="shared" ref="BX480" si="8564">P480/P498</f>
        <v>7.317535545023697E-2</v>
      </c>
      <c r="BY480" s="130">
        <f t="shared" ref="BY480" si="8565">Q480/Q498</f>
        <v>5.8873720136518773E-2</v>
      </c>
      <c r="BZ480" s="131">
        <f t="shared" ref="BZ480" si="8566">R480/R498</f>
        <v>9.1475741239892189E-2</v>
      </c>
      <c r="CA480" s="132">
        <f t="shared" ref="CA480" si="8567">S480/S498</f>
        <v>5.8586918502973068E-2</v>
      </c>
      <c r="CB480" s="129">
        <f t="shared" ref="CB480" si="8568">T480/T498</f>
        <v>3.9433148490449786E-2</v>
      </c>
      <c r="CC480" s="130">
        <f t="shared" ref="CC480" si="8569">U480/U498</f>
        <v>7.5181891673403389E-2</v>
      </c>
      <c r="CD480" s="131">
        <f t="shared" ref="CD480" si="8570">V480/V498</f>
        <v>4.7874240800285815E-2</v>
      </c>
      <c r="CE480" s="132">
        <f t="shared" ref="CE480" si="8571">W480/W498</f>
        <v>7.7654516640253565E-2</v>
      </c>
      <c r="CF480" s="129">
        <f t="shared" ref="CF480" si="8572">X480/X498</f>
        <v>6.4275037369207769E-2</v>
      </c>
      <c r="CG480" s="130">
        <f t="shared" ref="CG480" si="8573">Y480/Y498</f>
        <v>6.988029763830475E-2</v>
      </c>
      <c r="CH480" s="131">
        <f t="shared" ref="CH480" si="8574">Z480/Z498</f>
        <v>7.4739440482720784E-2</v>
      </c>
      <c r="CI480" s="129">
        <f t="shared" ref="CI480" si="8575">AA480/AA498</f>
        <v>5.6163313147099041E-2</v>
      </c>
      <c r="CJ480" s="135">
        <f t="shared" ref="CJ480" si="8576">AB480/AB498</f>
        <v>6.5379883316355553E-2</v>
      </c>
      <c r="CK480" s="136">
        <f t="shared" ref="CK480" si="8577">AC480/AC498</f>
        <v>6.883101375824234E-2</v>
      </c>
    </row>
    <row r="481" spans="1:89" ht="15" thickTop="1" thickBot="1" x14ac:dyDescent="0.2">
      <c r="A481" s="137" t="s">
        <v>23</v>
      </c>
      <c r="B481" s="189">
        <v>418</v>
      </c>
      <c r="C481" s="190">
        <v>453</v>
      </c>
      <c r="D481" s="191">
        <v>274</v>
      </c>
      <c r="E481" s="192">
        <v>206</v>
      </c>
      <c r="F481" s="189">
        <v>410</v>
      </c>
      <c r="G481" s="193">
        <v>226</v>
      </c>
      <c r="H481" s="191">
        <v>605</v>
      </c>
      <c r="I481" s="192">
        <v>489</v>
      </c>
      <c r="J481" s="189">
        <v>121</v>
      </c>
      <c r="K481" s="193">
        <v>154</v>
      </c>
      <c r="L481" s="191">
        <v>235</v>
      </c>
      <c r="M481" s="189">
        <v>341</v>
      </c>
      <c r="N481" s="194">
        <v>551</v>
      </c>
      <c r="O481" s="195">
        <v>653</v>
      </c>
      <c r="P481" s="189">
        <v>311</v>
      </c>
      <c r="Q481" s="193">
        <v>225</v>
      </c>
      <c r="R481" s="191">
        <v>411</v>
      </c>
      <c r="S481" s="192">
        <v>264</v>
      </c>
      <c r="T481" s="189">
        <v>108</v>
      </c>
      <c r="U481" s="193">
        <v>87</v>
      </c>
      <c r="V481" s="191">
        <v>287</v>
      </c>
      <c r="W481" s="192">
        <v>448</v>
      </c>
      <c r="X481" s="189">
        <v>257</v>
      </c>
      <c r="Y481" s="193">
        <v>153</v>
      </c>
      <c r="Z481" s="191">
        <v>547</v>
      </c>
      <c r="AA481" s="189">
        <v>402</v>
      </c>
      <c r="AB481" s="172">
        <f t="shared" si="8413"/>
        <v>4535</v>
      </c>
      <c r="AC481" s="173">
        <f t="shared" si="8414"/>
        <v>4101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5.2711223203026479E-2</v>
      </c>
      <c r="BK481" s="130">
        <f t="shared" ref="BK481" si="8578">C481/C498</f>
        <v>5.1308188922867821E-2</v>
      </c>
      <c r="BL481" s="131">
        <f t="shared" ref="BL481" si="8579">D481/D498</f>
        <v>7.6858345021037874E-2</v>
      </c>
      <c r="BM481" s="132">
        <f t="shared" ref="BM481" si="8580">E481/E498</f>
        <v>5.1993942453306408E-2</v>
      </c>
      <c r="BN481" s="129">
        <f t="shared" ref="BN481" si="8581">F481/F498</f>
        <v>5.758426966292135E-2</v>
      </c>
      <c r="BO481" s="130">
        <f t="shared" ref="BO481" si="8582">G481/G498</f>
        <v>3.3372711163614885E-2</v>
      </c>
      <c r="BP481" s="131">
        <f t="shared" ref="BP481" si="8583">H481/H498</f>
        <v>5.7613560613274925E-2</v>
      </c>
      <c r="BQ481" s="132">
        <f t="shared" ref="BQ481" si="8584">I481/I498</f>
        <v>5.0831600831600834E-2</v>
      </c>
      <c r="BR481" s="129">
        <f t="shared" ref="BR481" si="8585">J481/J498</f>
        <v>5.4925102133454383E-2</v>
      </c>
      <c r="BS481" s="130">
        <f t="shared" ref="BS481" si="8586">K481/K498</f>
        <v>8.886324293133295E-2</v>
      </c>
      <c r="BT481" s="131">
        <f t="shared" ref="BT481" si="8587">L481/L498</f>
        <v>4.7065892249148811E-2</v>
      </c>
      <c r="BU481" s="129">
        <f t="shared" ref="BU481" si="8588">M481/M498</f>
        <v>7.7711941659070194E-2</v>
      </c>
      <c r="BV481" s="133">
        <f t="shared" ref="BV481" si="8589">N481/N498</f>
        <v>6.2119503945885009E-2</v>
      </c>
      <c r="BW481" s="134">
        <f t="shared" ref="BW481" si="8590">O481/O498</f>
        <v>6.9335315353578258E-2</v>
      </c>
      <c r="BX481" s="129">
        <f t="shared" ref="BX481" si="8591">P481/P498</f>
        <v>5.8957345971563983E-2</v>
      </c>
      <c r="BY481" s="130">
        <f t="shared" ref="BY481" si="8592">Q481/Q498</f>
        <v>4.7994880546075085E-2</v>
      </c>
      <c r="BZ481" s="131">
        <f t="shared" ref="BZ481" si="8593">R481/R498</f>
        <v>6.9238544474393537E-2</v>
      </c>
      <c r="CA481" s="132">
        <f t="shared" ref="CA481" si="8594">S481/S498</f>
        <v>4.6169989506820566E-2</v>
      </c>
      <c r="CB481" s="129">
        <f t="shared" ref="CB481" si="8595">T481/T498</f>
        <v>6.6543438077634007E-2</v>
      </c>
      <c r="CC481" s="130">
        <f t="shared" ref="CC481" si="8596">U481/U498</f>
        <v>7.0331447049312851E-2</v>
      </c>
      <c r="CD481" s="131">
        <f t="shared" ref="CD481" si="8597">V481/V498</f>
        <v>5.1268310110753841E-2</v>
      </c>
      <c r="CE481" s="132">
        <f t="shared" ref="CE481" si="8598">W481/W498</f>
        <v>7.8887128015495689E-2</v>
      </c>
      <c r="CF481" s="129">
        <f t="shared" ref="CF481" si="8599">X481/X498</f>
        <v>5.4879350843476407E-2</v>
      </c>
      <c r="CG481" s="130">
        <f t="shared" ref="CG481" si="8600">Y481/Y498</f>
        <v>4.9498544160465868E-2</v>
      </c>
      <c r="CH481" s="131">
        <f t="shared" ref="CH481" si="8601">Z481/Z498</f>
        <v>7.5013713658804174E-2</v>
      </c>
      <c r="CI481" s="129">
        <f t="shared" ref="CI481" si="8602">AA481/AA498</f>
        <v>3.9265481539363156E-2</v>
      </c>
      <c r="CJ481" s="135">
        <f t="shared" ref="CJ481" si="8603">AB481/AB498</f>
        <v>5.9995501991030438E-2</v>
      </c>
      <c r="CK481" s="136">
        <f t="shared" ref="CK481" si="8604">AC481/AC498</f>
        <v>5.4409403897947538E-2</v>
      </c>
    </row>
    <row r="482" spans="1:89" ht="14" thickTop="1" x14ac:dyDescent="0.15">
      <c r="A482" s="146" t="s">
        <v>24</v>
      </c>
      <c r="B482" s="203">
        <v>549</v>
      </c>
      <c r="C482" s="197">
        <v>511</v>
      </c>
      <c r="D482" s="198">
        <v>219</v>
      </c>
      <c r="E482" s="199">
        <v>262</v>
      </c>
      <c r="F482" s="196">
        <v>499</v>
      </c>
      <c r="G482" s="200">
        <v>279</v>
      </c>
      <c r="H482" s="198">
        <v>549</v>
      </c>
      <c r="I482" s="199">
        <v>612</v>
      </c>
      <c r="J482" s="196">
        <v>132</v>
      </c>
      <c r="K482" s="200">
        <v>138</v>
      </c>
      <c r="L482" s="198">
        <v>206</v>
      </c>
      <c r="M482" s="196">
        <v>326</v>
      </c>
      <c r="N482" s="201">
        <v>520</v>
      </c>
      <c r="O482" s="204">
        <v>567</v>
      </c>
      <c r="P482" s="196">
        <v>304</v>
      </c>
      <c r="Q482" s="200">
        <v>266</v>
      </c>
      <c r="R482" s="198">
        <v>387</v>
      </c>
      <c r="S482" s="199">
        <v>357</v>
      </c>
      <c r="T482" s="196">
        <v>78</v>
      </c>
      <c r="U482" s="200">
        <v>85</v>
      </c>
      <c r="V482" s="198">
        <v>281</v>
      </c>
      <c r="W482" s="205">
        <v>396</v>
      </c>
      <c r="X482" s="196">
        <v>241</v>
      </c>
      <c r="Y482" s="200">
        <v>178</v>
      </c>
      <c r="Z482" s="198">
        <v>473</v>
      </c>
      <c r="AA482" s="196">
        <v>660</v>
      </c>
      <c r="AB482" s="172">
        <f t="shared" si="8413"/>
        <v>4438</v>
      </c>
      <c r="AC482" s="173">
        <f t="shared" si="8414"/>
        <v>4637</v>
      </c>
      <c r="AE482" s="275" t="str">
        <f>$AE$17</f>
        <v>17:00 - 17:59</v>
      </c>
      <c r="AF482" s="126">
        <f t="shared" ref="AF482:AU483" si="8605">SUMIF($A$9:$A$32,$AE482,B$474:B$497)</f>
        <v>524</v>
      </c>
      <c r="AG482" s="186">
        <f t="shared" si="8605"/>
        <v>710</v>
      </c>
      <c r="AH482" s="127">
        <f t="shared" si="8605"/>
        <v>285</v>
      </c>
      <c r="AI482" s="180">
        <f t="shared" si="8605"/>
        <v>242</v>
      </c>
      <c r="AJ482" s="126">
        <f t="shared" si="8605"/>
        <v>500</v>
      </c>
      <c r="AK482" s="128">
        <f t="shared" si="8605"/>
        <v>598</v>
      </c>
      <c r="AL482" s="127">
        <f t="shared" si="8605"/>
        <v>940</v>
      </c>
      <c r="AM482" s="180">
        <f t="shared" si="8605"/>
        <v>719</v>
      </c>
      <c r="AN482" s="126">
        <f t="shared" si="8605"/>
        <v>197</v>
      </c>
      <c r="AO482" s="128">
        <f t="shared" si="8605"/>
        <v>53</v>
      </c>
      <c r="AP482" s="127">
        <f t="shared" si="8605"/>
        <v>437</v>
      </c>
      <c r="AQ482" s="126">
        <f t="shared" si="8605"/>
        <v>149</v>
      </c>
      <c r="AR482" s="179">
        <f t="shared" si="8605"/>
        <v>673</v>
      </c>
      <c r="AS482" s="181">
        <f t="shared" si="8605"/>
        <v>576</v>
      </c>
      <c r="AT482" s="126">
        <f t="shared" si="8605"/>
        <v>338</v>
      </c>
      <c r="AU482" s="128">
        <f t="shared" si="8605"/>
        <v>312</v>
      </c>
      <c r="AV482" s="127">
        <f t="shared" ref="AP482:BE483" si="8606">SUMIF($A$9:$A$32,$AE482,R$474:R$497)</f>
        <v>354</v>
      </c>
      <c r="AW482" s="180">
        <f t="shared" si="8606"/>
        <v>443</v>
      </c>
      <c r="AX482" s="126">
        <f t="shared" si="8606"/>
        <v>204</v>
      </c>
      <c r="AY482" s="128">
        <f t="shared" si="8606"/>
        <v>31</v>
      </c>
      <c r="AZ482" s="127">
        <f t="shared" si="8606"/>
        <v>447</v>
      </c>
      <c r="BA482" s="180">
        <f t="shared" si="8606"/>
        <v>355</v>
      </c>
      <c r="BB482" s="126">
        <f t="shared" si="8606"/>
        <v>515</v>
      </c>
      <c r="BC482" s="128">
        <f t="shared" si="8606"/>
        <v>206</v>
      </c>
      <c r="BD482" s="184">
        <f t="shared" si="8606"/>
        <v>549</v>
      </c>
      <c r="BE482" s="185">
        <f t="shared" si="8606"/>
        <v>902</v>
      </c>
      <c r="BF482" s="170">
        <f>AF482+AH482+AJ482+AL482+AN482+AP482+AR482+AT482+AV482+AX482+AZ482+BB482+BD482</f>
        <v>5963</v>
      </c>
      <c r="BG482" s="171">
        <f>AG482+AI482+AK482+AM482+AO482+AQ482+AS482+AU482+AW482+AY482+BA482+BC482+BE482</f>
        <v>5296</v>
      </c>
      <c r="BI482" s="146" t="s">
        <v>24</v>
      </c>
      <c r="BJ482" s="129">
        <f>B482/B498</f>
        <v>6.9230769230769235E-2</v>
      </c>
      <c r="BK482" s="130">
        <f t="shared" ref="BK482" si="8607">C482/C498</f>
        <v>5.7877449314758182E-2</v>
      </c>
      <c r="BL482" s="131">
        <f t="shared" ref="BL482" si="8608">D482/D498</f>
        <v>6.1430575035063113E-2</v>
      </c>
      <c r="BM482" s="132">
        <f t="shared" ref="BM482" si="8609">E482/E498</f>
        <v>6.6128218071680969E-2</v>
      </c>
      <c r="BN482" s="129">
        <f t="shared" ref="BN482" si="8610">F482/F498</f>
        <v>7.0084269662921347E-2</v>
      </c>
      <c r="BO482" s="130">
        <f t="shared" ref="BO482" si="8611">G482/G498</f>
        <v>4.1199054932073244E-2</v>
      </c>
      <c r="BP482" s="131">
        <f t="shared" ref="BP482" si="8612">H482/H498</f>
        <v>5.2280735168079233E-2</v>
      </c>
      <c r="BQ482" s="132">
        <f t="shared" ref="BQ482" si="8613">I482/I498</f>
        <v>6.3617463617463621E-2</v>
      </c>
      <c r="BR482" s="129">
        <f t="shared" ref="BR482" si="8614">J482/J498</f>
        <v>5.9918293236495689E-2</v>
      </c>
      <c r="BS482" s="130">
        <f t="shared" ref="BS482" si="8615">K482/K498</f>
        <v>7.9630698211194464E-2</v>
      </c>
      <c r="BT482" s="131">
        <f t="shared" ref="BT482" si="8616">L482/L498</f>
        <v>4.1257760865211296E-2</v>
      </c>
      <c r="BU482" s="129">
        <f t="shared" ref="BU482" si="8617">M482/M498</f>
        <v>7.4293527803099363E-2</v>
      </c>
      <c r="BV482" s="133">
        <f t="shared" ref="BV482" si="8618">N482/N498</f>
        <v>5.8624577226606536E-2</v>
      </c>
      <c r="BW482" s="134">
        <f t="shared" ref="BW482" si="8619">O482/O498</f>
        <v>6.0203864939477596E-2</v>
      </c>
      <c r="BX482" s="129">
        <f t="shared" ref="BX482" si="8620">P482/P498</f>
        <v>5.7630331753554503E-2</v>
      </c>
      <c r="BY482" s="130">
        <f t="shared" ref="BY482" si="8621">Q482/Q498</f>
        <v>5.6740614334470987E-2</v>
      </c>
      <c r="BZ482" s="131">
        <f t="shared" ref="BZ482" si="8622">R482/R498</f>
        <v>6.5195417789757418E-2</v>
      </c>
      <c r="CA482" s="132">
        <f t="shared" ref="CA482" si="8623">S482/S498</f>
        <v>6.2434417628541447E-2</v>
      </c>
      <c r="CB482" s="129">
        <f t="shared" ref="CB482" si="8624">T482/T498</f>
        <v>4.8059149722735672E-2</v>
      </c>
      <c r="CC482" s="130">
        <f t="shared" ref="CC482" si="8625">U482/U498</f>
        <v>6.8714632174616E-2</v>
      </c>
      <c r="CD482" s="131">
        <f t="shared" ref="CD482" si="8626">V482/V498</f>
        <v>5.0196498749553412E-2</v>
      </c>
      <c r="CE482" s="132">
        <f t="shared" ref="CE482" si="8627">W482/W498</f>
        <v>6.9730586370839939E-2</v>
      </c>
      <c r="CF482" s="129">
        <f t="shared" ref="CF482" si="8628">X482/X498</f>
        <v>5.1462737561392267E-2</v>
      </c>
      <c r="CG482" s="130">
        <f t="shared" ref="CG482" si="8629">Y482/Y498</f>
        <v>5.75865415723067E-2</v>
      </c>
      <c r="CH482" s="131">
        <f t="shared" ref="CH482" si="8630">Z482/Z498</f>
        <v>6.486560614371914E-2</v>
      </c>
      <c r="CI482" s="129">
        <f t="shared" ref="CI482" si="8631">AA482/AA498</f>
        <v>6.4465715960148468E-2</v>
      </c>
      <c r="CJ482" s="135">
        <f t="shared" ref="CJ482" si="8632">AB482/AB498</f>
        <v>5.8712246490891531E-2</v>
      </c>
      <c r="CK482" s="136">
        <f t="shared" ref="CK482" si="8633">AC482/AC498</f>
        <v>6.1520703700264023E-2</v>
      </c>
    </row>
    <row r="483" spans="1:89" x14ac:dyDescent="0.15">
      <c r="A483" s="137" t="s">
        <v>25</v>
      </c>
      <c r="B483" s="206">
        <v>367</v>
      </c>
      <c r="C483" s="190">
        <v>539</v>
      </c>
      <c r="D483" s="191">
        <v>202</v>
      </c>
      <c r="E483" s="192">
        <v>263</v>
      </c>
      <c r="F483" s="189">
        <v>433</v>
      </c>
      <c r="G483" s="193">
        <v>277</v>
      </c>
      <c r="H483" s="191">
        <v>527</v>
      </c>
      <c r="I483" s="192">
        <v>577</v>
      </c>
      <c r="J483" s="189">
        <v>144</v>
      </c>
      <c r="K483" s="190">
        <v>103</v>
      </c>
      <c r="L483" s="191">
        <v>246</v>
      </c>
      <c r="M483" s="189">
        <v>327</v>
      </c>
      <c r="N483" s="194">
        <v>446</v>
      </c>
      <c r="O483" s="207">
        <v>507</v>
      </c>
      <c r="P483" s="189">
        <v>286</v>
      </c>
      <c r="Q483" s="190">
        <v>234</v>
      </c>
      <c r="R483" s="191">
        <v>406</v>
      </c>
      <c r="S483" s="192">
        <v>310</v>
      </c>
      <c r="T483" s="198">
        <v>72</v>
      </c>
      <c r="U483" s="189">
        <v>61</v>
      </c>
      <c r="V483" s="191">
        <v>329</v>
      </c>
      <c r="W483" s="208">
        <v>326</v>
      </c>
      <c r="X483" s="189">
        <v>230</v>
      </c>
      <c r="Y483" s="193">
        <v>164</v>
      </c>
      <c r="Z483" s="191">
        <v>465</v>
      </c>
      <c r="AA483" s="189">
        <v>603</v>
      </c>
      <c r="AB483" s="172">
        <f t="shared" si="8413"/>
        <v>4153</v>
      </c>
      <c r="AC483" s="173">
        <f t="shared" si="8414"/>
        <v>4291</v>
      </c>
      <c r="AE483" s="277" t="str">
        <f>$AE$18</f>
        <v>18:00 - 18:59</v>
      </c>
      <c r="AF483" s="126">
        <f t="shared" si="8605"/>
        <v>635</v>
      </c>
      <c r="AG483" s="190">
        <f t="shared" si="8605"/>
        <v>887</v>
      </c>
      <c r="AH483" s="191">
        <f t="shared" si="8605"/>
        <v>205</v>
      </c>
      <c r="AI483" s="192">
        <f t="shared" si="8605"/>
        <v>332</v>
      </c>
      <c r="AJ483" s="278">
        <f t="shared" si="8605"/>
        <v>358</v>
      </c>
      <c r="AK483" s="193">
        <f t="shared" si="8605"/>
        <v>813</v>
      </c>
      <c r="AL483" s="191">
        <f t="shared" si="8605"/>
        <v>817</v>
      </c>
      <c r="AM483" s="192">
        <f t="shared" si="8605"/>
        <v>850</v>
      </c>
      <c r="AN483" s="278">
        <f t="shared" si="8605"/>
        <v>198</v>
      </c>
      <c r="AO483" s="193">
        <f t="shared" si="8605"/>
        <v>50</v>
      </c>
      <c r="AP483" s="191">
        <f t="shared" si="8606"/>
        <v>391</v>
      </c>
      <c r="AQ483" s="278">
        <f t="shared" si="8606"/>
        <v>209</v>
      </c>
      <c r="AR483" s="194">
        <f t="shared" si="8606"/>
        <v>647</v>
      </c>
      <c r="AS483" s="195">
        <f t="shared" si="8606"/>
        <v>596</v>
      </c>
      <c r="AT483" s="278">
        <f t="shared" si="8606"/>
        <v>417</v>
      </c>
      <c r="AU483" s="193">
        <f t="shared" si="8606"/>
        <v>380</v>
      </c>
      <c r="AV483" s="191">
        <f t="shared" si="8606"/>
        <v>390</v>
      </c>
      <c r="AW483" s="192">
        <f t="shared" si="8606"/>
        <v>519</v>
      </c>
      <c r="AX483" s="278">
        <f t="shared" si="8606"/>
        <v>173</v>
      </c>
      <c r="AY483" s="193">
        <f t="shared" si="8606"/>
        <v>31</v>
      </c>
      <c r="AZ483" s="191">
        <f t="shared" si="8606"/>
        <v>635</v>
      </c>
      <c r="BA483" s="192">
        <f t="shared" si="8606"/>
        <v>391</v>
      </c>
      <c r="BB483" s="278">
        <f t="shared" si="8606"/>
        <v>346</v>
      </c>
      <c r="BC483" s="193">
        <f t="shared" si="8606"/>
        <v>246</v>
      </c>
      <c r="BD483" s="191">
        <f t="shared" si="8606"/>
        <v>403</v>
      </c>
      <c r="BE483" s="278">
        <f t="shared" si="8606"/>
        <v>1030</v>
      </c>
      <c r="BF483" s="172">
        <f>SUM(AF483,AH483,AJ483,AL483,AN483,AP483,AR483,AT483,AV483,AX483,AZ483,BB483,BD483)</f>
        <v>5615</v>
      </c>
      <c r="BG483" s="173">
        <f>SUM(AG483,AI483,AK483,AM483,AO483,AQ483,AS483,AU483,AW483,AY483,BA483,BC483,BE483)</f>
        <v>6334</v>
      </c>
      <c r="BI483" s="137" t="s">
        <v>25</v>
      </c>
      <c r="BJ483" s="129">
        <f>B483/B498</f>
        <v>4.6279949558638081E-2</v>
      </c>
      <c r="BK483" s="130">
        <f t="shared" ref="BK483" si="8634">C483/C498</f>
        <v>6.1048816400498356E-2</v>
      </c>
      <c r="BL483" s="131">
        <f t="shared" ref="BL483" si="8635">D483/D498</f>
        <v>5.6661991584852738E-2</v>
      </c>
      <c r="BM483" s="132">
        <f t="shared" ref="BM483" si="8636">E483/E498</f>
        <v>6.6380615850580513E-2</v>
      </c>
      <c r="BN483" s="129">
        <f t="shared" ref="BN483" si="8637">F483/F498</f>
        <v>6.0814606741573032E-2</v>
      </c>
      <c r="BO483" s="130">
        <f t="shared" ref="BO483" si="8638">G483/G498</f>
        <v>4.0903721204961607E-2</v>
      </c>
      <c r="BP483" s="131">
        <f t="shared" ref="BP483" si="8639">H483/H498</f>
        <v>5.0185696600323779E-2</v>
      </c>
      <c r="BQ483" s="132">
        <f t="shared" ref="BQ483" si="8640">I483/I498</f>
        <v>5.9979209979209983E-2</v>
      </c>
      <c r="BR483" s="129">
        <f t="shared" ref="BR483" si="8641">J483/J498</f>
        <v>6.5365410803449847E-2</v>
      </c>
      <c r="BS483" s="130">
        <f t="shared" ref="BS483" si="8642">K483/K498</f>
        <v>5.9434506635891518E-2</v>
      </c>
      <c r="BT483" s="131">
        <f t="shared" ref="BT483" si="8643">L483/L498</f>
        <v>4.9268976567194069E-2</v>
      </c>
      <c r="BU483" s="129">
        <f t="shared" ref="BU483" si="8644">M483/M498</f>
        <v>7.4521422060164086E-2</v>
      </c>
      <c r="BV483" s="133">
        <f t="shared" ref="BV483" si="8645">N483/N498</f>
        <v>5.0281848928974068E-2</v>
      </c>
      <c r="BW483" s="134">
        <f t="shared" ref="BW483" si="8646">O483/O498</f>
        <v>5.3833085580802721E-2</v>
      </c>
      <c r="BX483" s="129">
        <f t="shared" ref="BX483" si="8647">P483/P498</f>
        <v>5.4218009478672988E-2</v>
      </c>
      <c r="BY483" s="130">
        <f t="shared" ref="BY483" si="8648">Q483/Q498</f>
        <v>4.9914675767918089E-2</v>
      </c>
      <c r="BZ483" s="131">
        <f t="shared" ref="BZ483" si="8649">R483/R498</f>
        <v>6.8396226415094338E-2</v>
      </c>
      <c r="CA483" s="132">
        <f t="shared" ref="CA483" si="8650">S483/S498</f>
        <v>5.4214760405736272E-2</v>
      </c>
      <c r="CB483" s="129">
        <f t="shared" ref="CB483" si="8651">T483/T498</f>
        <v>4.4362292051756007E-2</v>
      </c>
      <c r="CC483" s="130">
        <f t="shared" ref="CC483" si="8652">U483/U498</f>
        <v>4.9312853678253839E-2</v>
      </c>
      <c r="CD483" s="131">
        <f t="shared" ref="CD483" si="8653">V483/V498</f>
        <v>5.8770989639156841E-2</v>
      </c>
      <c r="CE483" s="132">
        <f t="shared" ref="CE483" si="8654">W483/W498</f>
        <v>5.7404472618418738E-2</v>
      </c>
      <c r="CF483" s="129">
        <f t="shared" ref="CF483" si="8655">X483/X498</f>
        <v>4.9113815929959427E-2</v>
      </c>
      <c r="CG483" s="130">
        <f t="shared" ref="CG483" si="8656">Y483/Y498</f>
        <v>5.3057263021675835E-2</v>
      </c>
      <c r="CH483" s="131">
        <f t="shared" ref="CH483" si="8657">Z483/Z498</f>
        <v>6.3768513439385624E-2</v>
      </c>
      <c r="CI483" s="129">
        <f t="shared" ref="CI483" si="8658">AA483/AA498</f>
        <v>5.8898222309044734E-2</v>
      </c>
      <c r="CJ483" s="135">
        <f t="shared" ref="CJ483" si="8659">AB483/AB498</f>
        <v>5.4941856619349375E-2</v>
      </c>
      <c r="CK483" s="136">
        <f t="shared" ref="CK483" si="8660">AC483/AC498</f>
        <v>5.6930200469664204E-2</v>
      </c>
    </row>
    <row r="484" spans="1:89" ht="14" thickBot="1" x14ac:dyDescent="0.2">
      <c r="A484" s="146" t="s">
        <v>26</v>
      </c>
      <c r="B484" s="203">
        <v>387</v>
      </c>
      <c r="C484" s="197">
        <v>464</v>
      </c>
      <c r="D484" s="198">
        <v>208</v>
      </c>
      <c r="E484" s="199">
        <v>257</v>
      </c>
      <c r="F484" s="196">
        <v>366</v>
      </c>
      <c r="G484" s="200">
        <v>208</v>
      </c>
      <c r="H484" s="198">
        <v>675</v>
      </c>
      <c r="I484" s="199">
        <v>508</v>
      </c>
      <c r="J484" s="196">
        <v>126</v>
      </c>
      <c r="K484" s="197">
        <v>100</v>
      </c>
      <c r="L484" s="198">
        <v>281</v>
      </c>
      <c r="M484" s="196">
        <v>275</v>
      </c>
      <c r="N484" s="201">
        <v>527</v>
      </c>
      <c r="O484" s="204">
        <v>485</v>
      </c>
      <c r="P484" s="196">
        <v>302</v>
      </c>
      <c r="Q484" s="197">
        <v>228</v>
      </c>
      <c r="R484" s="198">
        <v>309</v>
      </c>
      <c r="S484" s="199">
        <v>266</v>
      </c>
      <c r="T484" s="196">
        <v>68</v>
      </c>
      <c r="U484" s="200">
        <v>59</v>
      </c>
      <c r="V484" s="198">
        <v>319</v>
      </c>
      <c r="W484" s="205">
        <v>324</v>
      </c>
      <c r="X484" s="196">
        <v>273</v>
      </c>
      <c r="Y484" s="200">
        <v>126</v>
      </c>
      <c r="Z484" s="198">
        <v>485</v>
      </c>
      <c r="AA484" s="196">
        <v>530</v>
      </c>
      <c r="AB484" s="172">
        <f t="shared" si="8413"/>
        <v>4326</v>
      </c>
      <c r="AC484" s="173">
        <f t="shared" si="8414"/>
        <v>3830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4.880201765447667E-2</v>
      </c>
      <c r="BK484" s="130">
        <f t="shared" ref="BK484" si="8661">C484/C498</f>
        <v>5.2554083135122893E-2</v>
      </c>
      <c r="BL484" s="131">
        <f t="shared" ref="BL484" si="8662">D484/D498</f>
        <v>5.8345021037868164E-2</v>
      </c>
      <c r="BM484" s="132">
        <f t="shared" ref="BM484" si="8663">E484/E498</f>
        <v>6.4866229177183238E-2</v>
      </c>
      <c r="BN484" s="129">
        <f t="shared" ref="BN484" si="8664">F484/F498</f>
        <v>5.1404494382022471E-2</v>
      </c>
      <c r="BO484" s="130">
        <f t="shared" ref="BO484" si="8665">G484/G498</f>
        <v>3.0714707619610159E-2</v>
      </c>
      <c r="BP484" s="131">
        <f t="shared" ref="BP484" si="8666">H484/H498</f>
        <v>6.4279592419769549E-2</v>
      </c>
      <c r="BQ484" s="132">
        <f t="shared" ref="BQ484" si="8667">I484/I498</f>
        <v>5.280665280665281E-2</v>
      </c>
      <c r="BR484" s="129">
        <f t="shared" ref="BR484" si="8668">J484/J498</f>
        <v>5.7194734453018613E-2</v>
      </c>
      <c r="BS484" s="130">
        <f t="shared" ref="BS484" si="8669">K484/K498</f>
        <v>5.770340450086555E-2</v>
      </c>
      <c r="BT484" s="131">
        <f t="shared" ref="BT484" si="8670">L484/L498</f>
        <v>5.6278790306429002E-2</v>
      </c>
      <c r="BU484" s="129">
        <f t="shared" ref="BU484" si="8671">M484/M498</f>
        <v>6.2670920692798546E-2</v>
      </c>
      <c r="BV484" s="133">
        <f t="shared" ref="BV484" si="8672">N484/N498</f>
        <v>5.9413754227733935E-2</v>
      </c>
      <c r="BW484" s="134">
        <f t="shared" ref="BW484" si="8673">O484/O498</f>
        <v>5.1497133149288596E-2</v>
      </c>
      <c r="BX484" s="129">
        <f t="shared" ref="BX484" si="8674">P484/P498</f>
        <v>5.7251184834123225E-2</v>
      </c>
      <c r="BY484" s="130">
        <f t="shared" ref="BY484" si="8675">Q484/Q498</f>
        <v>4.8634812286689422E-2</v>
      </c>
      <c r="BZ484" s="131">
        <f t="shared" ref="BZ484" si="8676">R484/R498</f>
        <v>5.2055256064690025E-2</v>
      </c>
      <c r="CA484" s="132">
        <f t="shared" ref="CA484" si="8677">S484/S498</f>
        <v>4.6519762154599513E-2</v>
      </c>
      <c r="CB484" s="129">
        <f t="shared" ref="CB484" si="8678">T484/T498</f>
        <v>4.1897720271102896E-2</v>
      </c>
      <c r="CC484" s="130">
        <f t="shared" ref="CC484" si="8679">U484/U498</f>
        <v>4.7696038803556995E-2</v>
      </c>
      <c r="CD484" s="131">
        <f t="shared" ref="CD484" si="8680">V484/V498</f>
        <v>5.6984637370489463E-2</v>
      </c>
      <c r="CE484" s="132">
        <f t="shared" ref="CE484" si="8681">W484/W498</f>
        <v>5.7052297939778132E-2</v>
      </c>
      <c r="CF484" s="129">
        <f t="shared" ref="CF484" si="8682">X484/X498</f>
        <v>5.829596412556054E-2</v>
      </c>
      <c r="CG484" s="130">
        <f t="shared" ref="CG484" si="8683">Y484/Y498</f>
        <v>4.0763506955677771E-2</v>
      </c>
      <c r="CH484" s="131">
        <f t="shared" ref="CH484" si="8684">Z484/Z498</f>
        <v>6.6511245200219421E-2</v>
      </c>
      <c r="CI484" s="129">
        <f t="shared" ref="CI484" si="8685">AA484/AA498</f>
        <v>5.1767923422543466E-2</v>
      </c>
      <c r="CJ484" s="135">
        <f t="shared" ref="CJ484" si="8686">AB484/AB498</f>
        <v>5.7230549418566194E-2</v>
      </c>
      <c r="CK484" s="136">
        <f t="shared" ref="CK484" si="8687">AC484/AC498</f>
        <v>5.0813951945656931E-2</v>
      </c>
    </row>
    <row r="485" spans="1:89" ht="15" thickTop="1" thickBot="1" x14ac:dyDescent="0.2">
      <c r="A485" s="137" t="s">
        <v>27</v>
      </c>
      <c r="B485" s="206">
        <v>347</v>
      </c>
      <c r="C485" s="190">
        <v>556</v>
      </c>
      <c r="D485" s="191">
        <v>183</v>
      </c>
      <c r="E485" s="192">
        <v>236</v>
      </c>
      <c r="F485" s="189">
        <v>369</v>
      </c>
      <c r="G485" s="193">
        <v>323</v>
      </c>
      <c r="H485" s="191">
        <v>593</v>
      </c>
      <c r="I485" s="192">
        <v>534</v>
      </c>
      <c r="J485" s="189">
        <v>122</v>
      </c>
      <c r="K485" s="190">
        <v>90</v>
      </c>
      <c r="L485" s="191">
        <v>329</v>
      </c>
      <c r="M485" s="189">
        <v>238</v>
      </c>
      <c r="N485" s="194">
        <v>381</v>
      </c>
      <c r="O485" s="207">
        <v>429</v>
      </c>
      <c r="P485" s="189">
        <v>239</v>
      </c>
      <c r="Q485" s="190">
        <v>193</v>
      </c>
      <c r="R485" s="191">
        <v>289</v>
      </c>
      <c r="S485" s="192">
        <v>312</v>
      </c>
      <c r="T485" s="189">
        <v>93</v>
      </c>
      <c r="U485" s="193">
        <v>50</v>
      </c>
      <c r="V485" s="191">
        <v>245</v>
      </c>
      <c r="W485" s="208">
        <v>259</v>
      </c>
      <c r="X485" s="189">
        <v>251</v>
      </c>
      <c r="Y485" s="193">
        <v>117</v>
      </c>
      <c r="Z485" s="191">
        <v>366</v>
      </c>
      <c r="AA485" s="189">
        <v>558</v>
      </c>
      <c r="AB485" s="172">
        <f t="shared" si="8413"/>
        <v>3807</v>
      </c>
      <c r="AC485" s="173">
        <f t="shared" si="8414"/>
        <v>3895</v>
      </c>
      <c r="AE485" s="269" t="s">
        <v>13</v>
      </c>
      <c r="AF485" s="20">
        <f t="shared" ref="AF485:BG485" si="8688">SUM(AF482:AF484)</f>
        <v>1159</v>
      </c>
      <c r="AG485" s="21">
        <f t="shared" si="8688"/>
        <v>1597</v>
      </c>
      <c r="AH485" s="20">
        <f t="shared" si="8688"/>
        <v>490</v>
      </c>
      <c r="AI485" s="21">
        <f t="shared" si="8688"/>
        <v>574</v>
      </c>
      <c r="AJ485" s="20">
        <f t="shared" si="8688"/>
        <v>858</v>
      </c>
      <c r="AK485" s="21">
        <f t="shared" si="8688"/>
        <v>1411</v>
      </c>
      <c r="AL485" s="20">
        <f t="shared" si="8688"/>
        <v>1757</v>
      </c>
      <c r="AM485" s="21">
        <f t="shared" si="8688"/>
        <v>1569</v>
      </c>
      <c r="AN485" s="20">
        <f t="shared" si="8688"/>
        <v>395</v>
      </c>
      <c r="AO485" s="21">
        <f t="shared" si="8688"/>
        <v>103</v>
      </c>
      <c r="AP485" s="20">
        <f t="shared" si="8688"/>
        <v>828</v>
      </c>
      <c r="AQ485" s="21">
        <f t="shared" si="8688"/>
        <v>358</v>
      </c>
      <c r="AR485" s="20">
        <f t="shared" si="8688"/>
        <v>1320</v>
      </c>
      <c r="AS485" s="21">
        <f t="shared" si="8688"/>
        <v>1172</v>
      </c>
      <c r="AT485" s="20">
        <f t="shared" si="8688"/>
        <v>755</v>
      </c>
      <c r="AU485" s="21">
        <f t="shared" si="8688"/>
        <v>692</v>
      </c>
      <c r="AV485" s="20">
        <f t="shared" si="8688"/>
        <v>744</v>
      </c>
      <c r="AW485" s="21">
        <f t="shared" si="8688"/>
        <v>962</v>
      </c>
      <c r="AX485" s="20">
        <f t="shared" si="8688"/>
        <v>377</v>
      </c>
      <c r="AY485" s="21">
        <f t="shared" si="8688"/>
        <v>62</v>
      </c>
      <c r="AZ485" s="20">
        <f t="shared" si="8688"/>
        <v>1082</v>
      </c>
      <c r="BA485" s="21">
        <f t="shared" si="8688"/>
        <v>746</v>
      </c>
      <c r="BB485" s="20">
        <f t="shared" si="8688"/>
        <v>861</v>
      </c>
      <c r="BC485" s="21">
        <f t="shared" si="8688"/>
        <v>452</v>
      </c>
      <c r="BD485" s="20">
        <f t="shared" si="8688"/>
        <v>952</v>
      </c>
      <c r="BE485" s="21">
        <f t="shared" si="8688"/>
        <v>1932</v>
      </c>
      <c r="BF485" s="174">
        <f t="shared" si="8688"/>
        <v>11578</v>
      </c>
      <c r="BG485" s="175">
        <f t="shared" si="8688"/>
        <v>11630</v>
      </c>
      <c r="BI485" s="137" t="s">
        <v>27</v>
      </c>
      <c r="BJ485" s="129">
        <f>B485/B498</f>
        <v>4.3757881462799499E-2</v>
      </c>
      <c r="BK485" s="130">
        <f t="shared" ref="BK485" si="8689">C485/C498</f>
        <v>6.2974289273983464E-2</v>
      </c>
      <c r="BL485" s="131">
        <f t="shared" ref="BL485" si="8690">D485/D498</f>
        <v>5.1332398316970548E-2</v>
      </c>
      <c r="BM485" s="132">
        <f t="shared" ref="BM485" si="8691">E485/E498</f>
        <v>5.9565875820292782E-2</v>
      </c>
      <c r="BN485" s="129">
        <f t="shared" ref="BN485" si="8692">F485/F498</f>
        <v>5.1825842696629217E-2</v>
      </c>
      <c r="BO485" s="130">
        <f t="shared" ref="BO485" si="8693">G485/G498</f>
        <v>4.7696396928529235E-2</v>
      </c>
      <c r="BP485" s="131">
        <f t="shared" ref="BP485" si="8694">H485/H498</f>
        <v>5.6470812303590134E-2</v>
      </c>
      <c r="BQ485" s="132">
        <f t="shared" ref="BQ485" si="8695">I485/I498</f>
        <v>5.5509355509355512E-2</v>
      </c>
      <c r="BR485" s="129">
        <f t="shared" ref="BR485" si="8696">J485/J498</f>
        <v>5.5379028597367229E-2</v>
      </c>
      <c r="BS485" s="130">
        <f t="shared" ref="BS485" si="8697">K485/K498</f>
        <v>5.1933064050778993E-2</v>
      </c>
      <c r="BT485" s="131">
        <f t="shared" ref="BT485" si="8698">L485/L498</f>
        <v>6.5892249148808327E-2</v>
      </c>
      <c r="BU485" s="129">
        <f t="shared" ref="BU485" si="8699">M485/M498</f>
        <v>5.423883318140383E-2</v>
      </c>
      <c r="BV485" s="133">
        <f t="shared" ref="BV485" si="8700">N485/N498</f>
        <v>4.2953776775648253E-2</v>
      </c>
      <c r="BW485" s="134">
        <f t="shared" ref="BW485" si="8701">O485/O498</f>
        <v>4.5551072414525377E-2</v>
      </c>
      <c r="BX485" s="129">
        <f t="shared" ref="BX485" si="8702">P485/P498</f>
        <v>4.5308056872037913E-2</v>
      </c>
      <c r="BY485" s="130">
        <f t="shared" ref="BY485" si="8703">Q485/Q498</f>
        <v>4.1168941979522186E-2</v>
      </c>
      <c r="BZ485" s="131">
        <f t="shared" ref="BZ485" si="8704">R485/R498</f>
        <v>4.8685983827493264E-2</v>
      </c>
      <c r="CA485" s="132">
        <f t="shared" ref="CA485" si="8705">S485/S498</f>
        <v>5.4564533053515218E-2</v>
      </c>
      <c r="CB485" s="129">
        <f t="shared" ref="CB485" si="8706">T485/T498</f>
        <v>5.730129390018484E-2</v>
      </c>
      <c r="CC485" s="130">
        <f t="shared" ref="CC485" si="8707">U485/U498</f>
        <v>4.042037186742118E-2</v>
      </c>
      <c r="CD485" s="131">
        <f t="shared" ref="CD485" si="8708">V485/V498</f>
        <v>4.3765630582350841E-2</v>
      </c>
      <c r="CE485" s="132">
        <f t="shared" ref="CE485" si="8709">W485/W498</f>
        <v>4.5606620883958442E-2</v>
      </c>
      <c r="CF485" s="129">
        <f t="shared" ref="CF485" si="8710">X485/X498</f>
        <v>5.3598120862694852E-2</v>
      </c>
      <c r="CG485" s="130">
        <f t="shared" ref="CG485" si="8711">Y485/Y498</f>
        <v>3.7851827887415077E-2</v>
      </c>
      <c r="CH485" s="131">
        <f t="shared" ref="CH485" si="8712">Z485/Z498</f>
        <v>5.0191991223258368E-2</v>
      </c>
      <c r="CI485" s="129">
        <f t="shared" ref="CI485" si="8713">AA485/AA498</f>
        <v>5.450283258448916E-2</v>
      </c>
      <c r="CJ485" s="135">
        <f t="shared" ref="CJ485" si="8714">AB485/AB498</f>
        <v>5.0364471020915742E-2</v>
      </c>
      <c r="CK485" s="136">
        <f t="shared" ref="CK485" si="8715">AC485/AC498</f>
        <v>5.167632972019158E-2</v>
      </c>
    </row>
    <row r="486" spans="1:89" ht="14" thickTop="1" x14ac:dyDescent="0.15">
      <c r="A486" s="146" t="s">
        <v>28</v>
      </c>
      <c r="B486" s="203">
        <v>343</v>
      </c>
      <c r="C486" s="197">
        <v>561</v>
      </c>
      <c r="D486" s="198">
        <v>221</v>
      </c>
      <c r="E486" s="199">
        <v>222</v>
      </c>
      <c r="F486" s="196">
        <v>396</v>
      </c>
      <c r="G486" s="200">
        <v>287</v>
      </c>
      <c r="H486" s="198">
        <v>654</v>
      </c>
      <c r="I486" s="199">
        <v>498</v>
      </c>
      <c r="J486" s="196">
        <v>156</v>
      </c>
      <c r="K486" s="197">
        <v>57</v>
      </c>
      <c r="L486" s="198">
        <v>291</v>
      </c>
      <c r="M486" s="196">
        <v>163</v>
      </c>
      <c r="N486" s="201">
        <v>404</v>
      </c>
      <c r="O486" s="204">
        <v>324</v>
      </c>
      <c r="P486" s="196">
        <v>218</v>
      </c>
      <c r="Q486" s="197">
        <v>174</v>
      </c>
      <c r="R486" s="198">
        <v>282</v>
      </c>
      <c r="S486" s="199">
        <v>272</v>
      </c>
      <c r="T486" s="196">
        <v>148</v>
      </c>
      <c r="U486" s="200">
        <v>36</v>
      </c>
      <c r="V486" s="198">
        <v>284</v>
      </c>
      <c r="W486" s="205">
        <v>311</v>
      </c>
      <c r="X486" s="196">
        <v>238</v>
      </c>
      <c r="Y486" s="200">
        <v>121</v>
      </c>
      <c r="Z486" s="198">
        <v>364</v>
      </c>
      <c r="AA486" s="196">
        <v>536</v>
      </c>
      <c r="AB486" s="172">
        <f t="shared" si="8413"/>
        <v>3999</v>
      </c>
      <c r="AC486" s="173">
        <f t="shared" si="8414"/>
        <v>3562</v>
      </c>
      <c r="BI486" s="146" t="s">
        <v>28</v>
      </c>
      <c r="BJ486" s="129">
        <f>B486/B498</f>
        <v>4.3253467843631779E-2</v>
      </c>
      <c r="BK486" s="130">
        <f t="shared" ref="BK486" si="8716">C486/C498</f>
        <v>6.3540604825008493E-2</v>
      </c>
      <c r="BL486" s="131">
        <f t="shared" ref="BL486" si="8717">D486/D498</f>
        <v>6.199158485273492E-2</v>
      </c>
      <c r="BM486" s="132">
        <f t="shared" ref="BM486" si="8718">E486/E498</f>
        <v>5.6032306915699139E-2</v>
      </c>
      <c r="BN486" s="129">
        <f t="shared" ref="BN486" si="8719">F486/F498</f>
        <v>5.561797752808989E-2</v>
      </c>
      <c r="BO486" s="130">
        <f t="shared" ref="BO486" si="8720">G486/G498</f>
        <v>4.238038984051979E-2</v>
      </c>
      <c r="BP486" s="131">
        <f t="shared" ref="BP486" si="8721">H486/H498</f>
        <v>6.2279782877821162E-2</v>
      </c>
      <c r="BQ486" s="132">
        <f t="shared" ref="BQ486" si="8722">I486/I498</f>
        <v>5.176715176715177E-2</v>
      </c>
      <c r="BR486" s="129">
        <f t="shared" ref="BR486" si="8723">J486/J498</f>
        <v>7.0812528370403999E-2</v>
      </c>
      <c r="BS486" s="130">
        <f t="shared" ref="BS486" si="8724">K486/K498</f>
        <v>3.2890940565493361E-2</v>
      </c>
      <c r="BT486" s="131">
        <f t="shared" ref="BT486" si="8725">L486/L498</f>
        <v>5.8281594231924694E-2</v>
      </c>
      <c r="BU486" s="129">
        <f t="shared" ref="BU486" si="8726">M486/M498</f>
        <v>3.7146763901549681E-2</v>
      </c>
      <c r="BV486" s="133">
        <f t="shared" ref="BV486" si="8727">N486/N498</f>
        <v>4.5546786922209696E-2</v>
      </c>
      <c r="BW486" s="134">
        <f t="shared" ref="BW486" si="8728">O486/O498</f>
        <v>3.4402208536844343E-2</v>
      </c>
      <c r="BX486" s="129">
        <f t="shared" ref="BX486" si="8729">P486/P498</f>
        <v>4.1327014218009481E-2</v>
      </c>
      <c r="BY486" s="130">
        <f t="shared" ref="BY486" si="8730">Q486/Q498</f>
        <v>3.7116040955631396E-2</v>
      </c>
      <c r="BZ486" s="131">
        <f t="shared" ref="BZ486" si="8731">R486/R498</f>
        <v>4.7506738544474396E-2</v>
      </c>
      <c r="CA486" s="132">
        <f t="shared" ref="CA486" si="8732">S486/S498</f>
        <v>4.7569080097936339E-2</v>
      </c>
      <c r="CB486" s="129">
        <f t="shared" ref="CB486" si="8733">T486/T498</f>
        <v>9.1189155884165124E-2</v>
      </c>
      <c r="CC486" s="130">
        <f t="shared" ref="CC486" si="8734">U486/U498</f>
        <v>2.9102667744543249E-2</v>
      </c>
      <c r="CD486" s="131">
        <f t="shared" ref="CD486" si="8735">V486/V498</f>
        <v>5.0732404430153623E-2</v>
      </c>
      <c r="CE486" s="132">
        <f t="shared" ref="CE486" si="8736">W486/W498</f>
        <v>5.4763162528614191E-2</v>
      </c>
      <c r="CF486" s="129">
        <f t="shared" ref="CF486" si="8737">X486/X498</f>
        <v>5.0822122571001493E-2</v>
      </c>
      <c r="CG486" s="130">
        <f t="shared" ref="CG486" si="8738">Y486/Y498</f>
        <v>3.9145907473309607E-2</v>
      </c>
      <c r="CH486" s="131">
        <f t="shared" ref="CH486" si="8739">Z486/Z498</f>
        <v>4.9917718047174986E-2</v>
      </c>
      <c r="CI486" s="129">
        <f t="shared" ref="CI486" si="8740">AA486/AA498</f>
        <v>5.2353975385817542E-2</v>
      </c>
      <c r="CJ486" s="135">
        <f t="shared" ref="CJ486" si="8741">AB486/AB498</f>
        <v>5.2904523144902037E-2</v>
      </c>
      <c r="CK486" s="136">
        <f t="shared" ref="CK486" si="8742">AC486/AC498</f>
        <v>4.7258302044498691E-2</v>
      </c>
    </row>
    <row r="487" spans="1:89" x14ac:dyDescent="0.15">
      <c r="A487" s="137" t="s">
        <v>29</v>
      </c>
      <c r="B487" s="206">
        <v>420</v>
      </c>
      <c r="C487" s="190">
        <v>494</v>
      </c>
      <c r="D487" s="191">
        <v>312</v>
      </c>
      <c r="E487" s="192">
        <v>187</v>
      </c>
      <c r="F487" s="189">
        <v>489</v>
      </c>
      <c r="G487" s="193">
        <v>412</v>
      </c>
      <c r="H487" s="191">
        <v>707</v>
      </c>
      <c r="I487" s="192">
        <v>620</v>
      </c>
      <c r="J487" s="189">
        <v>229</v>
      </c>
      <c r="K487" s="190">
        <v>58</v>
      </c>
      <c r="L487" s="191">
        <v>361</v>
      </c>
      <c r="M487" s="189">
        <v>204</v>
      </c>
      <c r="N487" s="194">
        <v>525</v>
      </c>
      <c r="O487" s="207">
        <v>595</v>
      </c>
      <c r="P487" s="189">
        <v>375</v>
      </c>
      <c r="Q487" s="190">
        <v>284</v>
      </c>
      <c r="R487" s="191">
        <v>309</v>
      </c>
      <c r="S487" s="192">
        <v>476</v>
      </c>
      <c r="T487" s="189">
        <v>123</v>
      </c>
      <c r="U487" s="193">
        <v>35</v>
      </c>
      <c r="V487" s="191">
        <v>396</v>
      </c>
      <c r="W487" s="208">
        <v>461</v>
      </c>
      <c r="X487" s="189">
        <v>308</v>
      </c>
      <c r="Y487" s="193">
        <v>190</v>
      </c>
      <c r="Z487" s="191">
        <v>423</v>
      </c>
      <c r="AA487" s="189">
        <v>858</v>
      </c>
      <c r="AB487" s="172">
        <f t="shared" si="8413"/>
        <v>4977</v>
      </c>
      <c r="AC487" s="173">
        <f t="shared" si="8414"/>
        <v>4874</v>
      </c>
      <c r="BI487" s="137" t="s">
        <v>29</v>
      </c>
      <c r="BJ487" s="129">
        <f>B487/B498</f>
        <v>5.2963430012610342E-2</v>
      </c>
      <c r="BK487" s="130">
        <f t="shared" ref="BK487" si="8743">C487/C498</f>
        <v>5.5951976441273074E-2</v>
      </c>
      <c r="BL487" s="131">
        <f t="shared" ref="BL487" si="8744">D487/D498</f>
        <v>8.7517531556802239E-2</v>
      </c>
      <c r="BM487" s="132">
        <f t="shared" ref="BM487" si="8745">E487/E498</f>
        <v>4.7198384654215046E-2</v>
      </c>
      <c r="BN487" s="129">
        <f t="shared" ref="BN487" si="8746">F487/F498</f>
        <v>6.8679775280898872E-2</v>
      </c>
      <c r="BO487" s="130">
        <f t="shared" ref="BO487" si="8747">G487/G498</f>
        <v>6.0838747784997045E-2</v>
      </c>
      <c r="BP487" s="131">
        <f t="shared" ref="BP487" si="8748">H487/H498</f>
        <v>6.7326921245595653E-2</v>
      </c>
      <c r="BQ487" s="132">
        <f t="shared" ref="BQ487" si="8749">I487/I498</f>
        <v>6.4449064449064453E-2</v>
      </c>
      <c r="BR487" s="129">
        <f t="shared" ref="BR487" si="8750">J487/J498</f>
        <v>0.10394916023604175</v>
      </c>
      <c r="BS487" s="130">
        <f t="shared" ref="BS487" si="8751">K487/K498</f>
        <v>3.3467974610502021E-2</v>
      </c>
      <c r="BT487" s="131">
        <f t="shared" ref="BT487" si="8752">L487/L498</f>
        <v>7.2301221710394548E-2</v>
      </c>
      <c r="BU487" s="129">
        <f t="shared" ref="BU487" si="8753">M487/M498</f>
        <v>4.6490428441203283E-2</v>
      </c>
      <c r="BV487" s="133">
        <f t="shared" ref="BV487" si="8754">N487/N498</f>
        <v>5.9188275084554681E-2</v>
      </c>
      <c r="BW487" s="134">
        <f t="shared" ref="BW487" si="8755">O487/O498</f>
        <v>6.3176895306859202E-2</v>
      </c>
      <c r="BX487" s="129">
        <f t="shared" ref="BX487" si="8756">P487/P498</f>
        <v>7.1090047393364927E-2</v>
      </c>
      <c r="BY487" s="130">
        <f t="shared" ref="BY487" si="8757">Q487/Q498</f>
        <v>6.0580204778156996E-2</v>
      </c>
      <c r="BZ487" s="131">
        <f t="shared" ref="BZ487" si="8758">R487/R498</f>
        <v>5.2055256064690025E-2</v>
      </c>
      <c r="CA487" s="132">
        <f t="shared" ref="CA487" si="8759">S487/S498</f>
        <v>8.3245890171388601E-2</v>
      </c>
      <c r="CB487" s="129">
        <f t="shared" ref="CB487" si="8760">T487/T498</f>
        <v>7.5785582255083181E-2</v>
      </c>
      <c r="CC487" s="130">
        <f t="shared" ref="CC487" si="8761">U487/U498</f>
        <v>2.8294260307194827E-2</v>
      </c>
      <c r="CD487" s="131">
        <f t="shared" ref="CD487" si="8762">V487/V498</f>
        <v>7.0739549839228297E-2</v>
      </c>
      <c r="CE487" s="132">
        <f t="shared" ref="CE487" si="8763">W487/W498</f>
        <v>8.1176263426659623E-2</v>
      </c>
      <c r="CF487" s="129">
        <f t="shared" ref="CF487" si="8764">X487/X498</f>
        <v>6.5769805680119586E-2</v>
      </c>
      <c r="CG487" s="130">
        <f t="shared" ref="CG487" si="8765">Y487/Y498</f>
        <v>6.1468780329990293E-2</v>
      </c>
      <c r="CH487" s="131">
        <f t="shared" ref="CH487" si="8766">Z487/Z498</f>
        <v>5.8008776741634668E-2</v>
      </c>
      <c r="CI487" s="129">
        <f t="shared" ref="CI487" si="8767">AA487/AA498</f>
        <v>8.3805430748193008E-2</v>
      </c>
      <c r="CJ487" s="135">
        <f t="shared" ref="CJ487" si="8768">AB487/AB498</f>
        <v>6.5842913651457224E-2</v>
      </c>
      <c r="CK487" s="136">
        <f t="shared" ref="CK487" si="8769">AC487/AC498</f>
        <v>6.4665065739721125E-2</v>
      </c>
    </row>
    <row r="488" spans="1:89" x14ac:dyDescent="0.15">
      <c r="A488" s="146" t="s">
        <v>30</v>
      </c>
      <c r="B488" s="203">
        <v>524</v>
      </c>
      <c r="C488" s="197">
        <v>710</v>
      </c>
      <c r="D488" s="198">
        <v>285</v>
      </c>
      <c r="E488" s="199">
        <v>242</v>
      </c>
      <c r="F488" s="196">
        <v>500</v>
      </c>
      <c r="G488" s="200">
        <v>598</v>
      </c>
      <c r="H488" s="198">
        <v>940</v>
      </c>
      <c r="I488" s="199">
        <v>719</v>
      </c>
      <c r="J488" s="196">
        <v>197</v>
      </c>
      <c r="K488" s="197">
        <v>53</v>
      </c>
      <c r="L488" s="198">
        <v>437</v>
      </c>
      <c r="M488" s="196">
        <v>149</v>
      </c>
      <c r="N488" s="201">
        <v>673</v>
      </c>
      <c r="O488" s="204">
        <v>576</v>
      </c>
      <c r="P488" s="196">
        <v>338</v>
      </c>
      <c r="Q488" s="197">
        <v>312</v>
      </c>
      <c r="R488" s="198">
        <v>354</v>
      </c>
      <c r="S488" s="199">
        <v>443</v>
      </c>
      <c r="T488" s="196">
        <v>204</v>
      </c>
      <c r="U488" s="200">
        <v>31</v>
      </c>
      <c r="V488" s="198">
        <v>447</v>
      </c>
      <c r="W488" s="205">
        <v>355</v>
      </c>
      <c r="X488" s="196">
        <v>515</v>
      </c>
      <c r="Y488" s="200">
        <v>206</v>
      </c>
      <c r="Z488" s="198">
        <v>549</v>
      </c>
      <c r="AA488" s="196">
        <v>902</v>
      </c>
      <c r="AB488" s="172">
        <f t="shared" si="8413"/>
        <v>5963</v>
      </c>
      <c r="AC488" s="173">
        <f t="shared" si="8414"/>
        <v>5296</v>
      </c>
      <c r="BI488" s="146" t="s">
        <v>30</v>
      </c>
      <c r="BJ488" s="129">
        <f>B488/B498</f>
        <v>6.6078184110970994E-2</v>
      </c>
      <c r="BK488" s="130">
        <f t="shared" ref="BK488" si="8770">C488/C498</f>
        <v>8.0416808245554416E-2</v>
      </c>
      <c r="BL488" s="131">
        <f t="shared" ref="BL488" si="8771">D488/D498</f>
        <v>7.9943899018232817E-2</v>
      </c>
      <c r="BM488" s="132">
        <f t="shared" ref="BM488" si="8772">E488/E498</f>
        <v>6.1080262493690057E-2</v>
      </c>
      <c r="BN488" s="129">
        <f t="shared" ref="BN488" si="8773">F488/F498</f>
        <v>7.02247191011236E-2</v>
      </c>
      <c r="BO488" s="130">
        <f t="shared" ref="BO488" si="8774">G488/G498</f>
        <v>8.8304784406379205E-2</v>
      </c>
      <c r="BP488" s="131">
        <f t="shared" ref="BP488" si="8775">H488/H498</f>
        <v>8.9515284258642039E-2</v>
      </c>
      <c r="BQ488" s="132">
        <f t="shared" ref="BQ488" si="8776">I488/I498</f>
        <v>7.4740124740124744E-2</v>
      </c>
      <c r="BR488" s="129">
        <f t="shared" ref="BR488" si="8777">J488/J498</f>
        <v>8.9423513390830683E-2</v>
      </c>
      <c r="BS488" s="130">
        <f t="shared" ref="BS488" si="8778">K488/K498</f>
        <v>3.0582804385458743E-2</v>
      </c>
      <c r="BT488" s="131">
        <f t="shared" ref="BT488" si="8779">L488/L498</f>
        <v>8.7522531544161827E-2</v>
      </c>
      <c r="BU488" s="129">
        <f t="shared" ref="BU488" si="8780">M488/M498</f>
        <v>3.3956244302643573E-2</v>
      </c>
      <c r="BV488" s="133">
        <f t="shared" ref="BV488" si="8781">N488/N498</f>
        <v>7.5873731679819617E-2</v>
      </c>
      <c r="BW488" s="134">
        <f t="shared" ref="BW488" si="8782">O488/O498</f>
        <v>6.115948184327883E-2</v>
      </c>
      <c r="BX488" s="129">
        <f t="shared" ref="BX488" si="8783">P488/P498</f>
        <v>6.4075829383886257E-2</v>
      </c>
      <c r="BY488" s="130">
        <f t="shared" ref="BY488" si="8784">Q488/Q498</f>
        <v>6.655290102389079E-2</v>
      </c>
      <c r="BZ488" s="131">
        <f t="shared" ref="BZ488" si="8785">R488/R498</f>
        <v>5.9636118598382748E-2</v>
      </c>
      <c r="CA488" s="132">
        <f t="shared" ref="CA488" si="8786">S488/S498</f>
        <v>7.7474641483036025E-2</v>
      </c>
      <c r="CB488" s="129">
        <f t="shared" ref="CB488" si="8787">T488/T498</f>
        <v>0.1256931608133087</v>
      </c>
      <c r="CC488" s="130">
        <f t="shared" ref="CC488" si="8788">U488/U498</f>
        <v>2.5060630557801132E-2</v>
      </c>
      <c r="CD488" s="131">
        <f t="shared" ref="CD488" si="8789">V488/V498</f>
        <v>7.9849946409431938E-2</v>
      </c>
      <c r="CE488" s="132">
        <f t="shared" ref="CE488" si="8790">W488/W498</f>
        <v>6.2511005458707525E-2</v>
      </c>
      <c r="CF488" s="129">
        <f t="shared" ref="CF488" si="8791">X488/X498</f>
        <v>0.10997224001708307</v>
      </c>
      <c r="CG488" s="130">
        <f t="shared" ref="CG488" si="8792">Y488/Y498</f>
        <v>6.6645098673568423E-2</v>
      </c>
      <c r="CH488" s="131">
        <f t="shared" ref="CH488" si="8793">Z488/Z498</f>
        <v>7.5287986834887549E-2</v>
      </c>
      <c r="CI488" s="129">
        <f t="shared" ref="CI488" si="8794">AA488/AA498</f>
        <v>8.8103145145536244E-2</v>
      </c>
      <c r="CJ488" s="135">
        <f t="shared" ref="CJ488" si="8795">AB488/AB498</f>
        <v>7.8887139663178507E-2</v>
      </c>
      <c r="CK488" s="136">
        <f t="shared" ref="CK488" si="8796">AC488/AC498</f>
        <v>7.0263887599007605E-2</v>
      </c>
    </row>
    <row r="489" spans="1:89" x14ac:dyDescent="0.15">
      <c r="A489" s="137" t="s">
        <v>31</v>
      </c>
      <c r="B489" s="206">
        <v>635</v>
      </c>
      <c r="C489" s="190">
        <v>887</v>
      </c>
      <c r="D489" s="191">
        <v>205</v>
      </c>
      <c r="E489" s="192">
        <v>332</v>
      </c>
      <c r="F489" s="189">
        <v>358</v>
      </c>
      <c r="G489" s="193">
        <v>813</v>
      </c>
      <c r="H489" s="191">
        <v>817</v>
      </c>
      <c r="I489" s="192">
        <v>850</v>
      </c>
      <c r="J489" s="189">
        <v>198</v>
      </c>
      <c r="K489" s="190">
        <v>50</v>
      </c>
      <c r="L489" s="191">
        <v>391</v>
      </c>
      <c r="M489" s="189">
        <v>209</v>
      </c>
      <c r="N489" s="194">
        <v>647</v>
      </c>
      <c r="O489" s="207">
        <v>596</v>
      </c>
      <c r="P489" s="189">
        <v>417</v>
      </c>
      <c r="Q489" s="190">
        <v>380</v>
      </c>
      <c r="R489" s="191">
        <v>390</v>
      </c>
      <c r="S489" s="192">
        <v>519</v>
      </c>
      <c r="T489" s="189">
        <v>173</v>
      </c>
      <c r="U489" s="193">
        <v>31</v>
      </c>
      <c r="V489" s="191">
        <v>635</v>
      </c>
      <c r="W489" s="208">
        <v>391</v>
      </c>
      <c r="X489" s="189">
        <v>346</v>
      </c>
      <c r="Y489" s="193">
        <v>246</v>
      </c>
      <c r="Z489" s="191">
        <v>403</v>
      </c>
      <c r="AA489" s="189">
        <v>1030</v>
      </c>
      <c r="AB489" s="172">
        <f t="shared" si="8413"/>
        <v>5615</v>
      </c>
      <c r="AC489" s="173">
        <f t="shared" si="8414"/>
        <v>6334</v>
      </c>
      <c r="BI489" s="137" t="s">
        <v>31</v>
      </c>
      <c r="BJ489" s="129">
        <f>B489/B498</f>
        <v>8.0075662042875154E-2</v>
      </c>
      <c r="BK489" s="130">
        <f t="shared" ref="BK489" si="8797">C489/C498</f>
        <v>0.10046437875184053</v>
      </c>
      <c r="BL489" s="131">
        <f t="shared" ref="BL489" si="8798">D489/D498</f>
        <v>5.7503506311360447E-2</v>
      </c>
      <c r="BM489" s="132">
        <f t="shared" ref="BM489" si="8799">E489/E498</f>
        <v>8.3796062594649168E-2</v>
      </c>
      <c r="BN489" s="129">
        <f t="shared" ref="BN489" si="8800">F489/F498</f>
        <v>5.0280898876404495E-2</v>
      </c>
      <c r="BO489" s="130">
        <f t="shared" ref="BO489" si="8801">G489/G498</f>
        <v>0.1200531600708801</v>
      </c>
      <c r="BP489" s="131">
        <f t="shared" ref="BP489" si="8802">H489/H498</f>
        <v>7.7802114084372917E-2</v>
      </c>
      <c r="BQ489" s="132">
        <f t="shared" ref="BQ489" si="8803">I489/I498</f>
        <v>8.8357588357588362E-2</v>
      </c>
      <c r="BR489" s="129">
        <f t="shared" ref="BR489" si="8804">J489/J498</f>
        <v>8.9877439854743529E-2</v>
      </c>
      <c r="BS489" s="130">
        <f t="shared" ref="BS489" si="8805">K489/K498</f>
        <v>2.8851702250432775E-2</v>
      </c>
      <c r="BT489" s="131">
        <f t="shared" ref="BT489" si="8806">L489/L498</f>
        <v>7.8309633486881636E-2</v>
      </c>
      <c r="BU489" s="129">
        <f t="shared" ref="BU489" si="8807">M489/M498</f>
        <v>4.7629899726526891E-2</v>
      </c>
      <c r="BV489" s="133">
        <f t="shared" ref="BV489" si="8808">N489/N498</f>
        <v>7.2942502818489297E-2</v>
      </c>
      <c r="BW489" s="134">
        <f t="shared" ref="BW489" si="8809">O489/O498</f>
        <v>6.3283074962837124E-2</v>
      </c>
      <c r="BX489" s="129">
        <f t="shared" ref="BX489" si="8810">P489/P498</f>
        <v>7.9052132701421807E-2</v>
      </c>
      <c r="BY489" s="130">
        <f t="shared" ref="BY489" si="8811">Q489/Q498</f>
        <v>8.1058020477815698E-2</v>
      </c>
      <c r="BZ489" s="131">
        <f t="shared" ref="BZ489" si="8812">R489/R498</f>
        <v>6.5700808625336921E-2</v>
      </c>
      <c r="CA489" s="132">
        <f t="shared" ref="CA489" si="8813">S489/S498</f>
        <v>9.076600209863589E-2</v>
      </c>
      <c r="CB489" s="129">
        <f t="shared" ref="CB489" si="8814">T489/T498</f>
        <v>0.10659272951324707</v>
      </c>
      <c r="CC489" s="130">
        <f t="shared" ref="CC489" si="8815">U489/U498</f>
        <v>2.5060630557801132E-2</v>
      </c>
      <c r="CD489" s="131">
        <f t="shared" ref="CD489" si="8816">V489/V498</f>
        <v>0.11343336906037871</v>
      </c>
      <c r="CE489" s="132">
        <f t="shared" ref="CE489" si="8817">W489/W498</f>
        <v>6.8850149674238428E-2</v>
      </c>
      <c r="CF489" s="129">
        <f t="shared" ref="CF489" si="8818">X489/X498</f>
        <v>7.38842622250694E-2</v>
      </c>
      <c r="CG489" s="130">
        <f t="shared" ref="CG489" si="8819">Y489/Y498</f>
        <v>7.9585894532513746E-2</v>
      </c>
      <c r="CH489" s="131">
        <f t="shared" ref="CH489" si="8820">Z489/Z498</f>
        <v>5.5266044980800878E-2</v>
      </c>
      <c r="CI489" s="129">
        <f t="shared" ref="CI489" si="8821">AA489/AA498</f>
        <v>0.10060558702871654</v>
      </c>
      <c r="CJ489" s="135">
        <f t="shared" ref="CJ489" si="8822">AB489/AB498</f>
        <v>7.4283295188453349E-2</v>
      </c>
      <c r="CK489" s="136">
        <f t="shared" ref="CK489" si="8823">AC489/AC498</f>
        <v>8.4035397290807057E-2</v>
      </c>
    </row>
    <row r="490" spans="1:89" x14ac:dyDescent="0.15">
      <c r="A490" s="146" t="s">
        <v>32</v>
      </c>
      <c r="B490" s="203">
        <v>696</v>
      </c>
      <c r="C490" s="197">
        <v>830</v>
      </c>
      <c r="D490" s="198">
        <v>148</v>
      </c>
      <c r="E490" s="199">
        <v>314</v>
      </c>
      <c r="F490" s="196">
        <v>321</v>
      </c>
      <c r="G490" s="200">
        <v>849</v>
      </c>
      <c r="H490" s="198">
        <v>690</v>
      </c>
      <c r="I490" s="199">
        <v>845</v>
      </c>
      <c r="J490" s="196">
        <v>200</v>
      </c>
      <c r="K490" s="197">
        <v>48</v>
      </c>
      <c r="L490" s="198">
        <v>532</v>
      </c>
      <c r="M490" s="196">
        <v>163</v>
      </c>
      <c r="N490" s="201">
        <v>669</v>
      </c>
      <c r="O490" s="204">
        <v>552</v>
      </c>
      <c r="P490" s="196">
        <v>345</v>
      </c>
      <c r="Q490" s="197">
        <v>408</v>
      </c>
      <c r="R490" s="198">
        <v>328</v>
      </c>
      <c r="S490" s="199">
        <v>532</v>
      </c>
      <c r="T490" s="196">
        <v>105</v>
      </c>
      <c r="U490" s="200">
        <v>32</v>
      </c>
      <c r="V490" s="198">
        <v>530</v>
      </c>
      <c r="W490" s="205">
        <v>278</v>
      </c>
      <c r="X490" s="196">
        <v>300</v>
      </c>
      <c r="Y490" s="200">
        <v>213</v>
      </c>
      <c r="Z490" s="198">
        <v>346</v>
      </c>
      <c r="AA490" s="196">
        <v>851</v>
      </c>
      <c r="AB490" s="172">
        <f t="shared" si="8413"/>
        <v>5210</v>
      </c>
      <c r="AC490" s="173">
        <f t="shared" si="8414"/>
        <v>5915</v>
      </c>
      <c r="BI490" s="146" t="s">
        <v>32</v>
      </c>
      <c r="BJ490" s="129">
        <f>B490/B498</f>
        <v>8.7767969735182846E-2</v>
      </c>
      <c r="BK490" s="130">
        <f t="shared" ref="BK490" si="8824">C490/C498</f>
        <v>9.4008381470155167E-2</v>
      </c>
      <c r="BL490" s="131">
        <f t="shared" ref="BL490" si="8825">D490/D498</f>
        <v>4.1514726507713887E-2</v>
      </c>
      <c r="BM490" s="132">
        <f t="shared" ref="BM490" si="8826">E490/E498</f>
        <v>7.9252902574457343E-2</v>
      </c>
      <c r="BN490" s="129">
        <f t="shared" ref="BN490" si="8827">F490/F498</f>
        <v>4.5084269662921346E-2</v>
      </c>
      <c r="BO490" s="130">
        <f t="shared" ref="BO490" si="8828">G490/G498</f>
        <v>0.12536916715888954</v>
      </c>
      <c r="BP490" s="131">
        <f t="shared" ref="BP490" si="8829">H490/H498</f>
        <v>6.5708027806875541E-2</v>
      </c>
      <c r="BQ490" s="132">
        <f t="shared" ref="BQ490" si="8830">I490/I498</f>
        <v>8.7837837837837843E-2</v>
      </c>
      <c r="BR490" s="129">
        <f t="shared" ref="BR490" si="8831">J490/J498</f>
        <v>9.0785292782569221E-2</v>
      </c>
      <c r="BS490" s="130">
        <f t="shared" ref="BS490" si="8832">K490/K498</f>
        <v>2.7697634160415464E-2</v>
      </c>
      <c r="BT490" s="131">
        <f t="shared" ref="BT490" si="8833">L490/L498</f>
        <v>0.10654916883637092</v>
      </c>
      <c r="BU490" s="129">
        <f t="shared" ref="BU490" si="8834">M490/M498</f>
        <v>3.7146763901549681E-2</v>
      </c>
      <c r="BV490" s="133">
        <f t="shared" ref="BV490" si="8835">N490/N498</f>
        <v>7.5422773393461109E-2</v>
      </c>
      <c r="BW490" s="134">
        <f t="shared" ref="BW490" si="8836">O490/O498</f>
        <v>5.8611170099808874E-2</v>
      </c>
      <c r="BX490" s="129">
        <f t="shared" ref="BX490" si="8837">P490/P498</f>
        <v>6.540284360189573E-2</v>
      </c>
      <c r="BY490" s="130">
        <f t="shared" ref="BY490" si="8838">Q490/Q498</f>
        <v>8.7030716723549492E-2</v>
      </c>
      <c r="BZ490" s="131">
        <f t="shared" ref="BZ490" si="8839">R490/R498</f>
        <v>5.5256064690026953E-2</v>
      </c>
      <c r="CA490" s="132">
        <f t="shared" ref="CA490" si="8840">S490/S498</f>
        <v>9.3039524309199026E-2</v>
      </c>
      <c r="CB490" s="129">
        <f t="shared" ref="CB490" si="8841">T490/T498</f>
        <v>6.4695009242144177E-2</v>
      </c>
      <c r="CC490" s="130">
        <f t="shared" ref="CC490" si="8842">U490/U498</f>
        <v>2.5869037995149554E-2</v>
      </c>
      <c r="CD490" s="131">
        <f t="shared" ref="CD490" si="8843">V490/V498</f>
        <v>9.4676670239371208E-2</v>
      </c>
      <c r="CE490" s="132">
        <f t="shared" ref="CE490" si="8844">W490/W498</f>
        <v>4.89522803310442E-2</v>
      </c>
      <c r="CF490" s="129">
        <f t="shared" ref="CF490" si="8845">X490/X498</f>
        <v>6.4061499039077513E-2</v>
      </c>
      <c r="CG490" s="130">
        <f t="shared" ref="CG490" si="8846">Y490/Y498</f>
        <v>6.8909737948883859E-2</v>
      </c>
      <c r="CH490" s="131">
        <f t="shared" ref="CH490" si="8847">Z490/Z498</f>
        <v>4.7449259462424571E-2</v>
      </c>
      <c r="CI490" s="129">
        <f t="shared" ref="CI490" si="8848">AA490/AA498</f>
        <v>8.3121703457706586E-2</v>
      </c>
      <c r="CJ490" s="135">
        <f t="shared" ref="CJ490" si="8849">AB490/AB498</f>
        <v>6.892537273941976E-2</v>
      </c>
      <c r="CK490" s="136">
        <f t="shared" ref="CK490" si="8850">AC490/AC498</f>
        <v>7.8476377482652945E-2</v>
      </c>
    </row>
    <row r="491" spans="1:89" x14ac:dyDescent="0.15">
      <c r="A491" s="137" t="s">
        <v>33</v>
      </c>
      <c r="B491" s="206">
        <v>398</v>
      </c>
      <c r="C491" s="190">
        <v>619</v>
      </c>
      <c r="D491" s="191">
        <v>79</v>
      </c>
      <c r="E491" s="192">
        <v>271</v>
      </c>
      <c r="F491" s="189">
        <v>259</v>
      </c>
      <c r="G491" s="193">
        <v>826</v>
      </c>
      <c r="H491" s="191">
        <v>536</v>
      </c>
      <c r="I491" s="192">
        <v>732</v>
      </c>
      <c r="J491" s="189">
        <v>86</v>
      </c>
      <c r="K491" s="190">
        <v>44</v>
      </c>
      <c r="L491" s="191">
        <v>293</v>
      </c>
      <c r="M491" s="189">
        <v>165</v>
      </c>
      <c r="N491" s="194">
        <v>468</v>
      </c>
      <c r="O491" s="207">
        <v>543</v>
      </c>
      <c r="P491" s="189">
        <v>198</v>
      </c>
      <c r="Q491" s="190">
        <v>329</v>
      </c>
      <c r="R491" s="191">
        <v>255</v>
      </c>
      <c r="S491" s="192">
        <v>377</v>
      </c>
      <c r="T491" s="189">
        <v>50</v>
      </c>
      <c r="U491" s="193">
        <v>39</v>
      </c>
      <c r="V491" s="191">
        <v>407</v>
      </c>
      <c r="W491" s="208">
        <v>191</v>
      </c>
      <c r="X491" s="189">
        <v>222</v>
      </c>
      <c r="Y491" s="193">
        <v>140</v>
      </c>
      <c r="Z491" s="191">
        <v>211</v>
      </c>
      <c r="AA491" s="189">
        <v>563</v>
      </c>
      <c r="AB491" s="172">
        <f t="shared" si="8413"/>
        <v>3462</v>
      </c>
      <c r="AC491" s="173">
        <f t="shared" si="8414"/>
        <v>4839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5.0189155107187897E-2</v>
      </c>
      <c r="BK491" s="130">
        <f t="shared" ref="BK491" si="8851">C491/C498</f>
        <v>7.0109865216898853E-2</v>
      </c>
      <c r="BL491" s="131">
        <f t="shared" ref="BL491" si="8852">D491/D498</f>
        <v>2.2159887798036466E-2</v>
      </c>
      <c r="BM491" s="132">
        <f t="shared" ref="BM491" si="8853">E491/E498</f>
        <v>6.8399798081776875E-2</v>
      </c>
      <c r="BN491" s="129">
        <f t="shared" ref="BN491" si="8854">F491/F498</f>
        <v>3.6376404494382023E-2</v>
      </c>
      <c r="BO491" s="130">
        <f t="shared" ref="BO491" si="8855">G491/G498</f>
        <v>0.12197282929710573</v>
      </c>
      <c r="BP491" s="131">
        <f t="shared" ref="BP491" si="8856">H491/H498</f>
        <v>5.1042757832587375E-2</v>
      </c>
      <c r="BQ491" s="132">
        <f t="shared" ref="BQ491" si="8857">I491/I498</f>
        <v>7.6091476091476096E-2</v>
      </c>
      <c r="BR491" s="129">
        <f t="shared" ref="BR491" si="8858">J491/J498</f>
        <v>3.9037675896504767E-2</v>
      </c>
      <c r="BS491" s="130">
        <f t="shared" ref="BS491" si="8859">K491/K498</f>
        <v>2.5389497980380843E-2</v>
      </c>
      <c r="BT491" s="131">
        <f t="shared" ref="BT491" si="8860">L491/L498</f>
        <v>5.8682155017023833E-2</v>
      </c>
      <c r="BU491" s="129">
        <f t="shared" ref="BU491" si="8861">M491/M498</f>
        <v>3.7602552415679127E-2</v>
      </c>
      <c r="BV491" s="133">
        <f t="shared" ref="BV491" si="8862">N491/N498</f>
        <v>5.2762119503945888E-2</v>
      </c>
      <c r="BW491" s="134">
        <f t="shared" ref="BW491" si="8863">O491/O498</f>
        <v>5.7655553196007646E-2</v>
      </c>
      <c r="BX491" s="129">
        <f t="shared" ref="BX491" si="8864">P491/P498</f>
        <v>3.753554502369668E-2</v>
      </c>
      <c r="BY491" s="130">
        <f t="shared" ref="BY491" si="8865">Q491/Q498</f>
        <v>7.0179180887372017E-2</v>
      </c>
      <c r="BZ491" s="131">
        <f t="shared" ref="BZ491" si="8866">R491/R498</f>
        <v>4.2958221024258759E-2</v>
      </c>
      <c r="CA491" s="132">
        <f t="shared" ref="CA491" si="8867">S491/S498</f>
        <v>6.5932144106330887E-2</v>
      </c>
      <c r="CB491" s="129">
        <f t="shared" ref="CB491" si="8868">T491/T498</f>
        <v>3.0807147258163893E-2</v>
      </c>
      <c r="CC491" s="130">
        <f t="shared" ref="CC491" si="8869">U491/U498</f>
        <v>3.1527890056588521E-2</v>
      </c>
      <c r="CD491" s="131">
        <f t="shared" ref="CD491" si="8870">V491/V498</f>
        <v>7.2704537334762412E-2</v>
      </c>
      <c r="CE491" s="132">
        <f t="shared" ref="CE491" si="8871">W491/W498</f>
        <v>3.3632681810177846E-2</v>
      </c>
      <c r="CF491" s="129">
        <f t="shared" ref="CF491" si="8872">X491/X498</f>
        <v>4.7405509288917361E-2</v>
      </c>
      <c r="CG491" s="130">
        <f t="shared" ref="CG491" si="8873">Y491/Y498</f>
        <v>4.5292785506308636E-2</v>
      </c>
      <c r="CH491" s="131">
        <f t="shared" ref="CH491" si="8874">Z491/Z498</f>
        <v>2.893582007679649E-2</v>
      </c>
      <c r="CI491" s="129">
        <f t="shared" ref="CI491" si="8875">AA491/AA498</f>
        <v>5.4991209220550889E-2</v>
      </c>
      <c r="CJ491" s="135">
        <f t="shared" ref="CJ491" si="8876">AB491/AB498</f>
        <v>4.5800314860627869E-2</v>
      </c>
      <c r="CK491" s="136">
        <f t="shared" ref="CK491" si="8877">AC491/AC498</f>
        <v>6.420070847651016E-2</v>
      </c>
    </row>
    <row r="492" spans="1:89" x14ac:dyDescent="0.15">
      <c r="A492" s="146" t="s">
        <v>34</v>
      </c>
      <c r="B492" s="203">
        <v>39</v>
      </c>
      <c r="C492" s="197">
        <v>271</v>
      </c>
      <c r="D492" s="198">
        <v>18</v>
      </c>
      <c r="E492" s="199">
        <v>156</v>
      </c>
      <c r="F492" s="196">
        <v>53</v>
      </c>
      <c r="G492" s="200">
        <v>361</v>
      </c>
      <c r="H492" s="198">
        <v>129</v>
      </c>
      <c r="I492" s="199">
        <v>315</v>
      </c>
      <c r="J492" s="196">
        <v>20</v>
      </c>
      <c r="K492" s="197">
        <v>39</v>
      </c>
      <c r="L492" s="198">
        <v>300</v>
      </c>
      <c r="M492" s="196">
        <v>63</v>
      </c>
      <c r="N492" s="201">
        <v>195</v>
      </c>
      <c r="O492" s="204">
        <v>193</v>
      </c>
      <c r="P492" s="196">
        <v>100</v>
      </c>
      <c r="Q492" s="197">
        <v>130</v>
      </c>
      <c r="R492" s="198">
        <v>118</v>
      </c>
      <c r="S492" s="199">
        <v>190</v>
      </c>
      <c r="T492" s="196">
        <v>37</v>
      </c>
      <c r="U492" s="200">
        <v>41</v>
      </c>
      <c r="V492" s="198">
        <v>198</v>
      </c>
      <c r="W492" s="205">
        <v>86</v>
      </c>
      <c r="X492" s="196">
        <v>66</v>
      </c>
      <c r="Y492" s="200">
        <v>85</v>
      </c>
      <c r="Z492" s="198">
        <v>141</v>
      </c>
      <c r="AA492" s="196">
        <v>294</v>
      </c>
      <c r="AB492" s="172">
        <f t="shared" si="8413"/>
        <v>1414</v>
      </c>
      <c r="AC492" s="173">
        <f t="shared" si="8414"/>
        <v>2224</v>
      </c>
      <c r="BI492" s="146" t="s">
        <v>34</v>
      </c>
      <c r="BJ492" s="129">
        <f>B492/B498</f>
        <v>4.9180327868852463E-3</v>
      </c>
      <c r="BK492" s="130">
        <f t="shared" ref="BK492" si="8878">C492/C498</f>
        <v>3.0694302865556689E-2</v>
      </c>
      <c r="BL492" s="131">
        <f t="shared" ref="BL492" si="8879">D492/D498</f>
        <v>5.0490883590462833E-3</v>
      </c>
      <c r="BM492" s="132">
        <f t="shared" ref="BM492" si="8880">E492/E498</f>
        <v>3.9374053508329128E-2</v>
      </c>
      <c r="BN492" s="129">
        <f t="shared" ref="BN492" si="8881">F492/F498</f>
        <v>7.4438202247191013E-3</v>
      </c>
      <c r="BO492" s="130">
        <f t="shared" ref="BO492" si="8882">G492/G498</f>
        <v>5.3307737743650323E-2</v>
      </c>
      <c r="BP492" s="131">
        <f t="shared" ref="BP492" si="8883">H492/H498</f>
        <v>1.2284544329111514E-2</v>
      </c>
      <c r="BQ492" s="132">
        <f t="shared" ref="BQ492" si="8884">I492/I498</f>
        <v>3.2744282744282746E-2</v>
      </c>
      <c r="BR492" s="129">
        <f t="shared" ref="BR492" si="8885">J492/J498</f>
        <v>9.0785292782569228E-3</v>
      </c>
      <c r="BS492" s="130">
        <f t="shared" ref="BS492" si="8886">K492/K498</f>
        <v>2.2504327755337564E-2</v>
      </c>
      <c r="BT492" s="131">
        <f t="shared" ref="BT492" si="8887">L492/L498</f>
        <v>6.0084117764870819E-2</v>
      </c>
      <c r="BU492" s="129">
        <f t="shared" ref="BU492" si="8888">M492/M498</f>
        <v>1.4357338195077484E-2</v>
      </c>
      <c r="BV492" s="133">
        <f t="shared" ref="BV492" si="8889">N492/N498</f>
        <v>2.1984216459977453E-2</v>
      </c>
      <c r="BW492" s="134">
        <f t="shared" ref="BW492" si="8890">O492/O498</f>
        <v>2.0492673603737525E-2</v>
      </c>
      <c r="BX492" s="129">
        <f t="shared" ref="BX492" si="8891">P492/P498</f>
        <v>1.8957345971563982E-2</v>
      </c>
      <c r="BY492" s="130">
        <f t="shared" ref="BY492" si="8892">Q492/Q498</f>
        <v>2.773037542662116E-2</v>
      </c>
      <c r="BZ492" s="131">
        <f t="shared" ref="BZ492" si="8893">R492/R498</f>
        <v>1.9878706199460916E-2</v>
      </c>
      <c r="CA492" s="132">
        <f t="shared" ref="CA492" si="8894">S492/S498</f>
        <v>3.3228401538999648E-2</v>
      </c>
      <c r="CB492" s="129">
        <f t="shared" ref="CB492" si="8895">T492/T498</f>
        <v>2.2797288971041281E-2</v>
      </c>
      <c r="CC492" s="130">
        <f t="shared" ref="CC492" si="8896">U492/U498</f>
        <v>3.3144704931285365E-2</v>
      </c>
      <c r="CD492" s="131">
        <f t="shared" ref="CD492" si="8897">V492/V498</f>
        <v>3.5369774919614148E-2</v>
      </c>
      <c r="CE492" s="132">
        <f t="shared" ref="CE492" si="8898">W492/W498</f>
        <v>1.5143511181546047E-2</v>
      </c>
      <c r="CF492" s="129">
        <f t="shared" ref="CF492" si="8899">X492/X498</f>
        <v>1.4093529788597053E-2</v>
      </c>
      <c r="CG492" s="130">
        <f t="shared" ref="CG492" si="8900">Y492/Y498</f>
        <v>2.7499191200258816E-2</v>
      </c>
      <c r="CH492" s="131">
        <f t="shared" ref="CH492" si="8901">Z492/Z498</f>
        <v>1.9336258913878222E-2</v>
      </c>
      <c r="CI492" s="129">
        <f t="shared" ref="CI492" si="8902">AA492/AA498</f>
        <v>2.8716546200429773E-2</v>
      </c>
      <c r="CJ492" s="135">
        <f t="shared" ref="CJ492" si="8903">AB492/AB498</f>
        <v>1.8706425538107398E-2</v>
      </c>
      <c r="CK492" s="136">
        <f t="shared" ref="CK492" si="8904">AC492/AC498</f>
        <v>2.9506587239462406E-2</v>
      </c>
    </row>
    <row r="493" spans="1:89" x14ac:dyDescent="0.15">
      <c r="A493" s="137" t="s">
        <v>35</v>
      </c>
      <c r="B493" s="206">
        <v>0</v>
      </c>
      <c r="C493" s="190">
        <v>112</v>
      </c>
      <c r="D493" s="191">
        <v>4</v>
      </c>
      <c r="E493" s="192">
        <v>61</v>
      </c>
      <c r="F493" s="189">
        <v>0</v>
      </c>
      <c r="G493" s="193">
        <v>86</v>
      </c>
      <c r="H493" s="191">
        <v>8</v>
      </c>
      <c r="I493" s="192">
        <v>86</v>
      </c>
      <c r="J493" s="189">
        <v>6</v>
      </c>
      <c r="K493" s="190">
        <v>9</v>
      </c>
      <c r="L493" s="191">
        <v>37</v>
      </c>
      <c r="M493" s="189">
        <v>8</v>
      </c>
      <c r="N493" s="194">
        <v>24</v>
      </c>
      <c r="O493" s="207">
        <v>20</v>
      </c>
      <c r="P493" s="189">
        <v>8</v>
      </c>
      <c r="Q493" s="190">
        <v>19</v>
      </c>
      <c r="R493" s="191">
        <v>12</v>
      </c>
      <c r="S493" s="192">
        <v>15</v>
      </c>
      <c r="T493" s="189">
        <v>5</v>
      </c>
      <c r="U493" s="193">
        <v>4</v>
      </c>
      <c r="V493" s="191">
        <v>17</v>
      </c>
      <c r="W493" s="208">
        <v>6</v>
      </c>
      <c r="X493" s="189">
        <v>16</v>
      </c>
      <c r="Y493" s="193">
        <v>18</v>
      </c>
      <c r="Z493" s="191">
        <v>22</v>
      </c>
      <c r="AA493" s="189">
        <v>43</v>
      </c>
      <c r="AB493" s="172">
        <f t="shared" si="8413"/>
        <v>159</v>
      </c>
      <c r="AC493" s="173">
        <f t="shared" si="8414"/>
        <v>487</v>
      </c>
      <c r="BI493" s="137" t="s">
        <v>35</v>
      </c>
      <c r="BJ493" s="129">
        <f>B493/B498</f>
        <v>0</v>
      </c>
      <c r="BK493" s="130">
        <f t="shared" ref="BK493" si="8905">C493/C498</f>
        <v>1.2685468342960698E-2</v>
      </c>
      <c r="BL493" s="131">
        <f t="shared" ref="BL493" si="8906">D493/D498</f>
        <v>1.1220196353436186E-3</v>
      </c>
      <c r="BM493" s="132">
        <f t="shared" ref="BM493" si="8907">E493/E498</f>
        <v>1.5396264512872286E-2</v>
      </c>
      <c r="BN493" s="129">
        <f t="shared" ref="BN493" si="8908">F493/F498</f>
        <v>0</v>
      </c>
      <c r="BO493" s="130">
        <f t="shared" ref="BO493" si="8909">G493/G498</f>
        <v>1.2699350265800354E-2</v>
      </c>
      <c r="BP493" s="131">
        <f t="shared" ref="BP493" si="8910">H493/H498</f>
        <v>7.6183220645652792E-4</v>
      </c>
      <c r="BQ493" s="132">
        <f t="shared" ref="BQ493" si="8911">I493/I498</f>
        <v>8.9397089397089402E-3</v>
      </c>
      <c r="BR493" s="129">
        <f t="shared" ref="BR493" si="8912">J493/J498</f>
        <v>2.7235587834770767E-3</v>
      </c>
      <c r="BS493" s="130">
        <f t="shared" ref="BS493" si="8913">K493/K498</f>
        <v>5.1933064050779E-3</v>
      </c>
      <c r="BT493" s="131">
        <f t="shared" ref="BT493" si="8914">L493/L498</f>
        <v>7.4103745243340674E-3</v>
      </c>
      <c r="BU493" s="129">
        <f t="shared" ref="BU493" si="8915">M493/M498</f>
        <v>1.8231540565177757E-3</v>
      </c>
      <c r="BV493" s="133">
        <f t="shared" ref="BV493" si="8916">N493/N498</f>
        <v>2.7057497181510711E-3</v>
      </c>
      <c r="BW493" s="134">
        <f t="shared" ref="BW493" si="8917">O493/O498</f>
        <v>2.1235931195582925E-3</v>
      </c>
      <c r="BX493" s="129">
        <f t="shared" ref="BX493" si="8918">P493/P498</f>
        <v>1.5165876777251184E-3</v>
      </c>
      <c r="BY493" s="130">
        <f t="shared" ref="BY493" si="8919">Q493/Q498</f>
        <v>4.0529010238907846E-3</v>
      </c>
      <c r="BZ493" s="131">
        <f t="shared" ref="BZ493" si="8920">R493/R498</f>
        <v>2.0215633423180594E-3</v>
      </c>
      <c r="CA493" s="132">
        <f t="shared" ref="CA493" si="8921">S493/S498</f>
        <v>2.6232948583420775E-3</v>
      </c>
      <c r="CB493" s="129">
        <f t="shared" ref="CB493" si="8922">T493/T498</f>
        <v>3.0807147258163892E-3</v>
      </c>
      <c r="CC493" s="130">
        <f t="shared" ref="CC493" si="8923">U493/U498</f>
        <v>3.2336297493936943E-3</v>
      </c>
      <c r="CD493" s="131">
        <f t="shared" ref="CD493" si="8924">V493/V498</f>
        <v>3.0367988567345482E-3</v>
      </c>
      <c r="CE493" s="132">
        <f t="shared" ref="CE493" si="8925">W493/W498</f>
        <v>1.0565240359218173E-3</v>
      </c>
      <c r="CF493" s="129">
        <f t="shared" ref="CF493" si="8926">X493/X498</f>
        <v>3.416613282084134E-3</v>
      </c>
      <c r="CG493" s="130">
        <f t="shared" ref="CG493" si="8927">Y493/Y498</f>
        <v>5.8233581365253967E-3</v>
      </c>
      <c r="CH493" s="131">
        <f t="shared" ref="CH493" si="8928">Z493/Z498</f>
        <v>3.0170049369171695E-3</v>
      </c>
      <c r="CI493" s="129">
        <f t="shared" ref="CI493" si="8929">AA493/AA498</f>
        <v>4.2000390701308846E-3</v>
      </c>
      <c r="CJ493" s="135">
        <f t="shared" ref="CJ493" si="8930">AB493/AB498</f>
        <v>2.1034806651761499E-3</v>
      </c>
      <c r="CK493" s="136">
        <f t="shared" ref="CK493" si="8931">AC493/AC498</f>
        <v>6.4611996338211292E-3</v>
      </c>
    </row>
    <row r="494" spans="1:89" x14ac:dyDescent="0.15">
      <c r="A494" s="146" t="s">
        <v>36</v>
      </c>
      <c r="B494" s="203">
        <v>0</v>
      </c>
      <c r="C494" s="197">
        <v>7</v>
      </c>
      <c r="D494" s="198">
        <v>0</v>
      </c>
      <c r="E494" s="199">
        <v>6</v>
      </c>
      <c r="F494" s="196">
        <v>0</v>
      </c>
      <c r="G494" s="200">
        <v>2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0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0</v>
      </c>
      <c r="AC494" s="173">
        <f t="shared" si="8414"/>
        <v>15</v>
      </c>
      <c r="BI494" s="146" t="s">
        <v>36</v>
      </c>
      <c r="BJ494" s="129">
        <f>B494/B498</f>
        <v>0</v>
      </c>
      <c r="BK494" s="130">
        <f t="shared" ref="BK494" si="8932">C494/C498</f>
        <v>7.9284177143504363E-4</v>
      </c>
      <c r="BL494" s="131">
        <f t="shared" ref="BL494" si="8933">D494/D498</f>
        <v>0</v>
      </c>
      <c r="BM494" s="132">
        <f t="shared" ref="BM494" si="8934">E494/E498</f>
        <v>1.5143866733972741E-3</v>
      </c>
      <c r="BN494" s="129">
        <f t="shared" ref="BN494" si="8935">F494/F498</f>
        <v>0</v>
      </c>
      <c r="BO494" s="130">
        <f t="shared" ref="BO494" si="8936">G494/G498</f>
        <v>2.9533372711163615E-4</v>
      </c>
      <c r="BP494" s="131">
        <f t="shared" ref="BP494" si="8937">H494/H498</f>
        <v>0</v>
      </c>
      <c r="BQ494" s="132">
        <f t="shared" ref="BQ494" si="8938">I494/I498</f>
        <v>0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1.9901025566184177E-4</v>
      </c>
    </row>
    <row r="495" spans="1:89" x14ac:dyDescent="0.15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15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4" thickBot="1" x14ac:dyDescent="0.2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5" thickTop="1" thickBot="1" x14ac:dyDescent="0.2">
      <c r="A498" s="269" t="s">
        <v>13</v>
      </c>
      <c r="B498" s="20">
        <f t="shared" ref="B498:AA498" si="9040">SUM(B475:B497)</f>
        <v>7930</v>
      </c>
      <c r="C498" s="21">
        <f t="shared" si="9040"/>
        <v>8829</v>
      </c>
      <c r="D498" s="20">
        <f t="shared" si="9040"/>
        <v>3565</v>
      </c>
      <c r="E498" s="21">
        <f t="shared" si="9040"/>
        <v>3962</v>
      </c>
      <c r="F498" s="20">
        <f t="shared" si="9040"/>
        <v>7120</v>
      </c>
      <c r="G498" s="21">
        <f t="shared" si="9040"/>
        <v>6772</v>
      </c>
      <c r="H498" s="20">
        <f t="shared" si="9040"/>
        <v>10501</v>
      </c>
      <c r="I498" s="21">
        <f t="shared" si="9040"/>
        <v>9620</v>
      </c>
      <c r="J498" s="20">
        <f t="shared" si="9040"/>
        <v>2203</v>
      </c>
      <c r="K498" s="21">
        <f t="shared" si="9040"/>
        <v>1733</v>
      </c>
      <c r="L498" s="20">
        <f t="shared" si="9040"/>
        <v>4993</v>
      </c>
      <c r="M498" s="21">
        <f t="shared" si="9040"/>
        <v>4388</v>
      </c>
      <c r="N498" s="20">
        <f t="shared" si="9040"/>
        <v>8870</v>
      </c>
      <c r="O498" s="21">
        <f t="shared" si="9040"/>
        <v>9418</v>
      </c>
      <c r="P498" s="20">
        <f t="shared" si="9040"/>
        <v>5275</v>
      </c>
      <c r="Q498" s="21">
        <f t="shared" si="9040"/>
        <v>4688</v>
      </c>
      <c r="R498" s="20">
        <f t="shared" si="9040"/>
        <v>5936</v>
      </c>
      <c r="S498" s="21">
        <f t="shared" si="9040"/>
        <v>5718</v>
      </c>
      <c r="T498" s="20">
        <f t="shared" si="9040"/>
        <v>1623</v>
      </c>
      <c r="U498" s="21">
        <f t="shared" si="9040"/>
        <v>1237</v>
      </c>
      <c r="V498" s="20">
        <f t="shared" si="9040"/>
        <v>5598</v>
      </c>
      <c r="W498" s="21">
        <f t="shared" si="9040"/>
        <v>5679</v>
      </c>
      <c r="X498" s="20">
        <f t="shared" si="9040"/>
        <v>4683</v>
      </c>
      <c r="Y498" s="21">
        <f t="shared" si="9040"/>
        <v>3091</v>
      </c>
      <c r="Z498" s="20">
        <f t="shared" si="9040"/>
        <v>7292</v>
      </c>
      <c r="AA498" s="21">
        <f t="shared" si="9040"/>
        <v>10238</v>
      </c>
      <c r="AB498" s="174">
        <f t="shared" ref="AB498:AC498" si="9041">SUM(AB474:AB497)</f>
        <v>75589</v>
      </c>
      <c r="AC498" s="175">
        <f t="shared" si="9041"/>
        <v>75373</v>
      </c>
      <c r="BI498" s="269" t="s">
        <v>13</v>
      </c>
      <c r="BJ498" s="155">
        <f>SUM(BJ474:BJ497)</f>
        <v>1</v>
      </c>
      <c r="BK498" s="156">
        <f t="shared" ref="BK498:CK498" si="9042">SUM(BK474:BK497)</f>
        <v>1.0000000000000002</v>
      </c>
      <c r="BL498" s="155">
        <f t="shared" si="9042"/>
        <v>1</v>
      </c>
      <c r="BM498" s="156">
        <f t="shared" si="9042"/>
        <v>1</v>
      </c>
      <c r="BN498" s="155">
        <f t="shared" si="9042"/>
        <v>1</v>
      </c>
      <c r="BO498" s="156">
        <f t="shared" si="9042"/>
        <v>1</v>
      </c>
      <c r="BP498" s="155">
        <f t="shared" si="9042"/>
        <v>1.0000000000000002</v>
      </c>
      <c r="BQ498" s="156">
        <f t="shared" si="9042"/>
        <v>1</v>
      </c>
      <c r="BR498" s="155">
        <f t="shared" si="9042"/>
        <v>0.99999999999999978</v>
      </c>
      <c r="BS498" s="156">
        <f t="shared" si="9042"/>
        <v>1.0000000000000002</v>
      </c>
      <c r="BT498" s="155">
        <f t="shared" si="9042"/>
        <v>0.99999999999999967</v>
      </c>
      <c r="BU498" s="156">
        <f t="shared" si="9042"/>
        <v>1</v>
      </c>
      <c r="BV498" s="155">
        <f t="shared" si="9042"/>
        <v>1</v>
      </c>
      <c r="BW498" s="156">
        <f t="shared" si="9042"/>
        <v>1</v>
      </c>
      <c r="BX498" s="155">
        <f t="shared" si="9042"/>
        <v>0.99999999999999978</v>
      </c>
      <c r="BY498" s="156">
        <f t="shared" si="9042"/>
        <v>0.99999999999999978</v>
      </c>
      <c r="BZ498" s="155">
        <f t="shared" si="9042"/>
        <v>0.99999999999999989</v>
      </c>
      <c r="CA498" s="156">
        <f t="shared" si="9042"/>
        <v>1.0000000000000002</v>
      </c>
      <c r="CB498" s="155">
        <f t="shared" si="9042"/>
        <v>1</v>
      </c>
      <c r="CC498" s="156">
        <f t="shared" si="9042"/>
        <v>1.0000000000000002</v>
      </c>
      <c r="CD498" s="155">
        <f t="shared" si="9042"/>
        <v>1</v>
      </c>
      <c r="CE498" s="156">
        <f t="shared" si="9042"/>
        <v>1</v>
      </c>
      <c r="CF498" s="155">
        <f t="shared" si="9042"/>
        <v>1</v>
      </c>
      <c r="CG498" s="156">
        <f t="shared" si="9042"/>
        <v>0.99999999999999978</v>
      </c>
      <c r="CH498" s="155">
        <f t="shared" si="9042"/>
        <v>1</v>
      </c>
      <c r="CI498" s="156">
        <f t="shared" si="9042"/>
        <v>1</v>
      </c>
      <c r="CJ498" s="155">
        <f t="shared" si="9042"/>
        <v>1</v>
      </c>
      <c r="CK498" s="156">
        <f t="shared" si="9042"/>
        <v>0.99999999999999989</v>
      </c>
    </row>
    <row r="499" spans="1:89" ht="14" thickTop="1" x14ac:dyDescent="0.15">
      <c r="A499" s="187"/>
    </row>
    <row r="501" spans="1:89" x14ac:dyDescent="0.15">
      <c r="A501" s="301">
        <f>+A470+1</f>
        <v>44121</v>
      </c>
      <c r="B501" s="301"/>
      <c r="C501" s="301"/>
      <c r="D501" s="301"/>
      <c r="BI501" s="300">
        <f>+BI470+1</f>
        <v>44121</v>
      </c>
      <c r="BJ501" s="300"/>
      <c r="BK501" s="300"/>
      <c r="BL501" s="300"/>
    </row>
    <row r="502" spans="1:89" ht="14" thickBot="1" x14ac:dyDescent="0.2">
      <c r="AE502" s="272" t="s">
        <v>84</v>
      </c>
    </row>
    <row r="503" spans="1:89" ht="15" thickTop="1" thickBot="1" x14ac:dyDescent="0.2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 x14ac:dyDescent="0.2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 x14ac:dyDescent="0.15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460</v>
      </c>
      <c r="AG505" s="186">
        <f t="shared" ref="AG505:AV506" si="9043">SUMIF($A$9:$A$32,$AE505,C$505:C$528)</f>
        <v>420</v>
      </c>
      <c r="AH505" s="127">
        <f t="shared" si="9043"/>
        <v>179</v>
      </c>
      <c r="AI505" s="180">
        <f t="shared" si="9043"/>
        <v>177</v>
      </c>
      <c r="AJ505" s="126">
        <f t="shared" si="9043"/>
        <v>443</v>
      </c>
      <c r="AK505" s="128">
        <f t="shared" si="9043"/>
        <v>274</v>
      </c>
      <c r="AL505" s="127">
        <f t="shared" si="9043"/>
        <v>612</v>
      </c>
      <c r="AM505" s="180">
        <f t="shared" si="9043"/>
        <v>471</v>
      </c>
      <c r="AN505" s="126">
        <f t="shared" si="9043"/>
        <v>65</v>
      </c>
      <c r="AO505" s="128">
        <f t="shared" si="9043"/>
        <v>126</v>
      </c>
      <c r="AP505" s="127">
        <f t="shared" si="9043"/>
        <v>194</v>
      </c>
      <c r="AQ505" s="126">
        <f t="shared" si="9043"/>
        <v>289</v>
      </c>
      <c r="AR505" s="179">
        <f t="shared" si="9043"/>
        <v>576</v>
      </c>
      <c r="AS505" s="181">
        <f t="shared" si="9043"/>
        <v>643</v>
      </c>
      <c r="AT505" s="126">
        <f t="shared" si="9043"/>
        <v>371</v>
      </c>
      <c r="AU505" s="128">
        <f t="shared" si="9043"/>
        <v>308</v>
      </c>
      <c r="AV505" s="127">
        <f t="shared" si="9043"/>
        <v>401</v>
      </c>
      <c r="AW505" s="180">
        <f t="shared" ref="AW505:BE506" si="9044">SUMIF($A$9:$A$32,$AE505,S$505:S$528)</f>
        <v>298</v>
      </c>
      <c r="AX505" s="126">
        <f t="shared" si="9044"/>
        <v>120</v>
      </c>
      <c r="AY505" s="128">
        <f t="shared" si="9044"/>
        <v>78</v>
      </c>
      <c r="AZ505" s="127">
        <f t="shared" si="9044"/>
        <v>294</v>
      </c>
      <c r="BA505" s="180">
        <f t="shared" si="9044"/>
        <v>279</v>
      </c>
      <c r="BB505" s="126">
        <f t="shared" si="9044"/>
        <v>293</v>
      </c>
      <c r="BC505" s="128">
        <f t="shared" si="9044"/>
        <v>164</v>
      </c>
      <c r="BD505" s="184">
        <f t="shared" si="9044"/>
        <v>416</v>
      </c>
      <c r="BE505" s="185">
        <f t="shared" si="9044"/>
        <v>474</v>
      </c>
      <c r="BF505" s="170">
        <f>AF505+AH505+AJ505+AL505+AN505+AP505+AR505+AT505+AV505+AX505+AZ505+BB505+BD505</f>
        <v>4424</v>
      </c>
      <c r="BG505" s="171">
        <f>AG505+AI505+AK505+AM505+AO505+AQ505+AS505+AU505+AW505+AY505+BA505+BC505+BE505</f>
        <v>4001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15">
      <c r="A506" s="137" t="s">
        <v>17</v>
      </c>
      <c r="B506" s="189">
        <v>75</v>
      </c>
      <c r="C506" s="190">
        <v>0</v>
      </c>
      <c r="D506" s="191">
        <v>48</v>
      </c>
      <c r="E506" s="192">
        <v>0</v>
      </c>
      <c r="F506" s="189">
        <v>172</v>
      </c>
      <c r="G506" s="193">
        <v>3</v>
      </c>
      <c r="H506" s="191">
        <v>117</v>
      </c>
      <c r="I506" s="192">
        <v>11</v>
      </c>
      <c r="J506" s="189">
        <v>7</v>
      </c>
      <c r="K506" s="193">
        <v>10</v>
      </c>
      <c r="L506" s="191">
        <v>6</v>
      </c>
      <c r="M506" s="189">
        <v>21</v>
      </c>
      <c r="N506" s="194">
        <v>34</v>
      </c>
      <c r="O506" s="195">
        <v>41</v>
      </c>
      <c r="P506" s="189">
        <v>20</v>
      </c>
      <c r="Q506" s="193">
        <v>32</v>
      </c>
      <c r="R506" s="191">
        <v>4</v>
      </c>
      <c r="S506" s="192">
        <v>0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483</v>
      </c>
      <c r="AC506" s="173">
        <f t="shared" ref="AC506:AC528" si="9073">SUM(C506,E506,G506,I506,K506,M506,O506,Q506,S506,U506,W506,Y506,AA506)</f>
        <v>118</v>
      </c>
      <c r="AE506" s="277" t="str">
        <f>$AE$10</f>
        <v>08:00 - 08:59</v>
      </c>
      <c r="AF506" s="126">
        <f>SUMIF($A$9:$A$32,$AE506,B$505:B$528)</f>
        <v>449</v>
      </c>
      <c r="AG506" s="190">
        <f t="shared" si="9043"/>
        <v>614</v>
      </c>
      <c r="AH506" s="191">
        <f t="shared" si="9043"/>
        <v>211</v>
      </c>
      <c r="AI506" s="192">
        <f t="shared" si="9043"/>
        <v>238</v>
      </c>
      <c r="AJ506" s="278">
        <f t="shared" si="9043"/>
        <v>703</v>
      </c>
      <c r="AK506" s="193">
        <f t="shared" si="9043"/>
        <v>303</v>
      </c>
      <c r="AL506" s="191">
        <f t="shared" si="9043"/>
        <v>693</v>
      </c>
      <c r="AM506" s="192">
        <f t="shared" si="9043"/>
        <v>640</v>
      </c>
      <c r="AN506" s="278">
        <f t="shared" si="9043"/>
        <v>90</v>
      </c>
      <c r="AO506" s="193">
        <f t="shared" si="9043"/>
        <v>170</v>
      </c>
      <c r="AP506" s="191">
        <f t="shared" si="9043"/>
        <v>131</v>
      </c>
      <c r="AQ506" s="278">
        <f t="shared" si="9043"/>
        <v>379</v>
      </c>
      <c r="AR506" s="194">
        <f t="shared" si="9043"/>
        <v>563</v>
      </c>
      <c r="AS506" s="195">
        <f t="shared" si="9043"/>
        <v>682</v>
      </c>
      <c r="AT506" s="278">
        <f t="shared" si="9043"/>
        <v>367</v>
      </c>
      <c r="AU506" s="193">
        <f t="shared" si="9043"/>
        <v>211</v>
      </c>
      <c r="AV506" s="191">
        <f t="shared" si="9043"/>
        <v>434</v>
      </c>
      <c r="AW506" s="192">
        <f t="shared" si="9044"/>
        <v>263</v>
      </c>
      <c r="AX506" s="278">
        <f t="shared" si="9044"/>
        <v>66</v>
      </c>
      <c r="AY506" s="193">
        <f t="shared" si="9044"/>
        <v>63</v>
      </c>
      <c r="AZ506" s="191">
        <f t="shared" si="9044"/>
        <v>209</v>
      </c>
      <c r="BA506" s="192">
        <f t="shared" si="9044"/>
        <v>415</v>
      </c>
      <c r="BB506" s="278">
        <f t="shared" si="9044"/>
        <v>244</v>
      </c>
      <c r="BC506" s="193">
        <f t="shared" si="9044"/>
        <v>169</v>
      </c>
      <c r="BD506" s="191">
        <f t="shared" si="9044"/>
        <v>496</v>
      </c>
      <c r="BE506" s="278">
        <f t="shared" si="9044"/>
        <v>495</v>
      </c>
      <c r="BF506" s="172">
        <f>SUM(AF506,AH506,AJ506,AL506,AN506,AP506,AR506,AT506,AV506,AX506,AZ506,BB506,BD506)</f>
        <v>4656</v>
      </c>
      <c r="BG506" s="173">
        <f>SUM(AG506,AI506,AK506,AM506,AO506,AQ506,AS506,AU506,AW506,AY506,BA506,BC506,BE506)</f>
        <v>4642</v>
      </c>
      <c r="BI506" s="137" t="s">
        <v>17</v>
      </c>
      <c r="BJ506" s="129">
        <f>B506/B529</f>
        <v>1.04675505931612E-2</v>
      </c>
      <c r="BK506" s="130">
        <f t="shared" ref="BK506" si="9074">C506/C529</f>
        <v>0</v>
      </c>
      <c r="BL506" s="131">
        <f t="shared" ref="BL506" si="9075">D506/D529</f>
        <v>1.8058690744920992E-2</v>
      </c>
      <c r="BM506" s="132">
        <f t="shared" ref="BM506" si="9076">E506/E529</f>
        <v>0</v>
      </c>
      <c r="BN506" s="129">
        <f t="shared" ref="BN506" si="9077">F506/F529</f>
        <v>2.5938772432513951E-2</v>
      </c>
      <c r="BO506" s="130">
        <f t="shared" ref="BO506" si="9078">G506/G529</f>
        <v>4.3949604453559916E-4</v>
      </c>
      <c r="BP506" s="131">
        <f t="shared" ref="BP506" si="9079">H506/H529</f>
        <v>1.1627906976744186E-2</v>
      </c>
      <c r="BQ506" s="132">
        <f t="shared" ref="BQ506" si="9080">I506/I529</f>
        <v>1.1136984914447707E-3</v>
      </c>
      <c r="BR506" s="129">
        <f t="shared" ref="BR506" si="9081">J506/J529</f>
        <v>4.4585987261146496E-3</v>
      </c>
      <c r="BS506" s="130">
        <f t="shared" ref="BS506" si="9082">K506/K529</f>
        <v>8.2987551867219917E-3</v>
      </c>
      <c r="BT506" s="131">
        <f t="shared" ref="BT506" si="9083">L506/L529</f>
        <v>1.440922190201729E-3</v>
      </c>
      <c r="BU506" s="129">
        <f t="shared" ref="BU506" si="9084">M506/M529</f>
        <v>5.7111775904269786E-3</v>
      </c>
      <c r="BV506" s="133">
        <f t="shared" ref="BV506" si="9085">N506/N529</f>
        <v>4.1132349383014759E-3</v>
      </c>
      <c r="BW506" s="134">
        <f t="shared" ref="BW506" si="9086">O506/O529</f>
        <v>5.0982342700820688E-3</v>
      </c>
      <c r="BX506" s="129">
        <f t="shared" ref="BX506" si="9087">P506/P529</f>
        <v>3.9184952978056423E-3</v>
      </c>
      <c r="BY506" s="130">
        <f t="shared" ref="BY506" si="9088">Q506/Q529</f>
        <v>8.1841432225063931E-3</v>
      </c>
      <c r="BZ506" s="131">
        <f t="shared" ref="BZ506" si="9089">R506/R529</f>
        <v>6.7842605156037987E-4</v>
      </c>
      <c r="CA506" s="132">
        <f t="shared" ref="CA506" si="9090">S506/S529</f>
        <v>0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6.9855227571843856E-3</v>
      </c>
      <c r="CK506" s="136">
        <f t="shared" ref="CK506" si="9100">AC506/AC529</f>
        <v>1.7113106028744218E-3</v>
      </c>
    </row>
    <row r="507" spans="1:89" ht="14" thickBot="1" x14ac:dyDescent="0.2">
      <c r="A507" s="146" t="s">
        <v>18</v>
      </c>
      <c r="B507" s="196">
        <v>299</v>
      </c>
      <c r="C507" s="197">
        <v>0</v>
      </c>
      <c r="D507" s="198">
        <v>112</v>
      </c>
      <c r="E507" s="199">
        <v>4</v>
      </c>
      <c r="F507" s="196">
        <v>401</v>
      </c>
      <c r="G507" s="200">
        <v>14</v>
      </c>
      <c r="H507" s="198">
        <v>293</v>
      </c>
      <c r="I507" s="199">
        <v>88</v>
      </c>
      <c r="J507" s="196">
        <v>24</v>
      </c>
      <c r="K507" s="200">
        <v>24</v>
      </c>
      <c r="L507" s="198">
        <v>78</v>
      </c>
      <c r="M507" s="196">
        <v>121</v>
      </c>
      <c r="N507" s="201">
        <v>249</v>
      </c>
      <c r="O507" s="202">
        <v>268</v>
      </c>
      <c r="P507" s="196">
        <v>179</v>
      </c>
      <c r="Q507" s="200">
        <v>162</v>
      </c>
      <c r="R507" s="198">
        <v>131</v>
      </c>
      <c r="S507" s="199">
        <v>125</v>
      </c>
      <c r="T507" s="196">
        <v>21</v>
      </c>
      <c r="U507" s="200">
        <v>37</v>
      </c>
      <c r="V507" s="198">
        <v>84</v>
      </c>
      <c r="W507" s="199">
        <v>158</v>
      </c>
      <c r="X507" s="196">
        <v>141</v>
      </c>
      <c r="Y507" s="200">
        <v>100</v>
      </c>
      <c r="Z507" s="198">
        <v>206</v>
      </c>
      <c r="AA507" s="196">
        <v>152</v>
      </c>
      <c r="AB507" s="172">
        <f t="shared" si="9072"/>
        <v>2218</v>
      </c>
      <c r="AC507" s="173">
        <f t="shared" si="9073"/>
        <v>1253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4.1730635031402653E-2</v>
      </c>
      <c r="BK507" s="130">
        <f t="shared" ref="BK507" si="9101">C507/C529</f>
        <v>0</v>
      </c>
      <c r="BL507" s="131">
        <f t="shared" ref="BL507" si="9102">D507/D529</f>
        <v>4.2136945071482315E-2</v>
      </c>
      <c r="BM507" s="132">
        <f t="shared" ref="BM507" si="9103">E507/E529</f>
        <v>1.0341261633919339E-3</v>
      </c>
      <c r="BN507" s="129">
        <f t="shared" ref="BN507" si="9104">F507/F529</f>
        <v>6.0473533403709846E-2</v>
      </c>
      <c r="BO507" s="130">
        <f t="shared" ref="BO507" si="9105">G507/G529</f>
        <v>2.0509815411661296E-3</v>
      </c>
      <c r="BP507" s="131">
        <f t="shared" ref="BP507" si="9106">H507/H529</f>
        <v>2.9119459352017492E-2</v>
      </c>
      <c r="BQ507" s="132">
        <f t="shared" ref="BQ507" si="9107">I507/I529</f>
        <v>8.9095879315581657E-3</v>
      </c>
      <c r="BR507" s="129">
        <f t="shared" ref="BR507" si="9108">J507/J529</f>
        <v>1.5286624203821656E-2</v>
      </c>
      <c r="BS507" s="130">
        <f t="shared" ref="BS507" si="9109">K507/K529</f>
        <v>1.9917012448132779E-2</v>
      </c>
      <c r="BT507" s="131">
        <f t="shared" ref="BT507" si="9110">L507/L529</f>
        <v>1.8731988472622477E-2</v>
      </c>
      <c r="BU507" s="129">
        <f t="shared" ref="BU507" si="9111">M507/M529</f>
        <v>3.2907261354364968E-2</v>
      </c>
      <c r="BV507" s="133">
        <f t="shared" ref="BV507" si="9112">N507/N529</f>
        <v>3.0123397048149043E-2</v>
      </c>
      <c r="BW507" s="134">
        <f t="shared" ref="BW507" si="9113">O507/O529</f>
        <v>3.3325043521512061E-2</v>
      </c>
      <c r="BX507" s="129">
        <f t="shared" ref="BX507" si="9114">P507/P529</f>
        <v>3.5070532915360504E-2</v>
      </c>
      <c r="BY507" s="130">
        <f t="shared" ref="BY507" si="9115">Q507/Q529</f>
        <v>4.1432225063938621E-2</v>
      </c>
      <c r="BZ507" s="131">
        <f t="shared" ref="BZ507" si="9116">R507/R529</f>
        <v>2.2218453188602442E-2</v>
      </c>
      <c r="CA507" s="132">
        <f t="shared" ref="CA507" si="9117">S507/S529</f>
        <v>2.4126616483304383E-2</v>
      </c>
      <c r="CB507" s="129">
        <f t="shared" ref="CB507" si="9118">T507/T529</f>
        <v>1.8867924528301886E-2</v>
      </c>
      <c r="CC507" s="130">
        <f t="shared" ref="CC507" si="9119">U507/U529</f>
        <v>5.308464849354376E-2</v>
      </c>
      <c r="CD507" s="131">
        <f t="shared" ref="CD507" si="9120">V507/V529</f>
        <v>1.5981735159817351E-2</v>
      </c>
      <c r="CE507" s="132">
        <f t="shared" ref="CE507" si="9121">W507/W529</f>
        <v>2.9895931882686851E-2</v>
      </c>
      <c r="CF507" s="129">
        <f t="shared" ref="CF507" si="9122">X507/X529</f>
        <v>3.5258814703675916E-2</v>
      </c>
      <c r="CG507" s="130">
        <f t="shared" ref="CG507" si="9123">Y507/Y529</f>
        <v>4.4863167339614179E-2</v>
      </c>
      <c r="CH507" s="131">
        <f t="shared" ref="CH507" si="9124">Z507/Z529</f>
        <v>2.8378564540570327E-2</v>
      </c>
      <c r="CI507" s="129">
        <f t="shared" ref="CI507" si="9125">AA507/AA529</f>
        <v>1.6395210872613527E-2</v>
      </c>
      <c r="CJ507" s="135">
        <f t="shared" ref="CJ507" si="9126">AB507/AB529</f>
        <v>3.207844611891298E-2</v>
      </c>
      <c r="CK507" s="136">
        <f t="shared" ref="CK507" si="9127">AC507/AC529</f>
        <v>1.8171798181369919E-2</v>
      </c>
    </row>
    <row r="508" spans="1:89" ht="15" thickTop="1" thickBot="1" x14ac:dyDescent="0.2">
      <c r="A508" s="137" t="s">
        <v>19</v>
      </c>
      <c r="B508" s="189">
        <v>397</v>
      </c>
      <c r="C508" s="190">
        <v>232</v>
      </c>
      <c r="D508" s="191">
        <v>191</v>
      </c>
      <c r="E508" s="192">
        <v>153</v>
      </c>
      <c r="F508" s="189">
        <v>513</v>
      </c>
      <c r="G508" s="193">
        <v>293</v>
      </c>
      <c r="H508" s="191">
        <v>502</v>
      </c>
      <c r="I508" s="192">
        <v>474</v>
      </c>
      <c r="J508" s="189">
        <v>66</v>
      </c>
      <c r="K508" s="193">
        <v>105</v>
      </c>
      <c r="L508" s="191">
        <v>212</v>
      </c>
      <c r="M508" s="189">
        <v>228</v>
      </c>
      <c r="N508" s="194">
        <v>483</v>
      </c>
      <c r="O508" s="195">
        <v>464</v>
      </c>
      <c r="P508" s="189">
        <v>343</v>
      </c>
      <c r="Q508" s="193">
        <v>263</v>
      </c>
      <c r="R508" s="191">
        <v>330</v>
      </c>
      <c r="S508" s="192">
        <v>233</v>
      </c>
      <c r="T508" s="189">
        <v>56</v>
      </c>
      <c r="U508" s="193">
        <v>91</v>
      </c>
      <c r="V508" s="191">
        <v>237</v>
      </c>
      <c r="W508" s="192">
        <v>264</v>
      </c>
      <c r="X508" s="189">
        <v>265</v>
      </c>
      <c r="Y508" s="193">
        <v>168</v>
      </c>
      <c r="Z508" s="191">
        <v>351</v>
      </c>
      <c r="AA508" s="189">
        <v>496</v>
      </c>
      <c r="AB508" s="172">
        <f t="shared" si="9072"/>
        <v>3946</v>
      </c>
      <c r="AC508" s="173">
        <f t="shared" si="9073"/>
        <v>3464</v>
      </c>
      <c r="AE508" s="269" t="s">
        <v>13</v>
      </c>
      <c r="AF508" s="20">
        <f t="shared" ref="AF508:BG508" si="9128">SUM(AF505:AF507)</f>
        <v>909</v>
      </c>
      <c r="AG508" s="21">
        <f t="shared" si="9128"/>
        <v>1034</v>
      </c>
      <c r="AH508" s="20">
        <f t="shared" si="9128"/>
        <v>390</v>
      </c>
      <c r="AI508" s="21">
        <f t="shared" si="9128"/>
        <v>415</v>
      </c>
      <c r="AJ508" s="20">
        <f t="shared" si="9128"/>
        <v>1146</v>
      </c>
      <c r="AK508" s="21">
        <f t="shared" si="9128"/>
        <v>577</v>
      </c>
      <c r="AL508" s="20">
        <f t="shared" si="9128"/>
        <v>1305</v>
      </c>
      <c r="AM508" s="21">
        <f t="shared" si="9128"/>
        <v>1111</v>
      </c>
      <c r="AN508" s="20">
        <f t="shared" si="9128"/>
        <v>155</v>
      </c>
      <c r="AO508" s="21">
        <f t="shared" si="9128"/>
        <v>296</v>
      </c>
      <c r="AP508" s="20">
        <f t="shared" si="9128"/>
        <v>325</v>
      </c>
      <c r="AQ508" s="21">
        <f t="shared" si="9128"/>
        <v>668</v>
      </c>
      <c r="AR508" s="20">
        <f t="shared" si="9128"/>
        <v>1139</v>
      </c>
      <c r="AS508" s="21">
        <f t="shared" si="9128"/>
        <v>1325</v>
      </c>
      <c r="AT508" s="20">
        <f t="shared" si="9128"/>
        <v>738</v>
      </c>
      <c r="AU508" s="21">
        <f t="shared" si="9128"/>
        <v>519</v>
      </c>
      <c r="AV508" s="20">
        <f t="shared" si="9128"/>
        <v>835</v>
      </c>
      <c r="AW508" s="21">
        <f t="shared" si="9128"/>
        <v>561</v>
      </c>
      <c r="AX508" s="20">
        <f t="shared" si="9128"/>
        <v>186</v>
      </c>
      <c r="AY508" s="21">
        <f t="shared" si="9128"/>
        <v>141</v>
      </c>
      <c r="AZ508" s="20">
        <f t="shared" si="9128"/>
        <v>503</v>
      </c>
      <c r="BA508" s="21">
        <f t="shared" si="9128"/>
        <v>694</v>
      </c>
      <c r="BB508" s="20">
        <f t="shared" si="9128"/>
        <v>537</v>
      </c>
      <c r="BC508" s="21">
        <f t="shared" si="9128"/>
        <v>333</v>
      </c>
      <c r="BD508" s="20">
        <f t="shared" si="9128"/>
        <v>912</v>
      </c>
      <c r="BE508" s="21">
        <f t="shared" si="9128"/>
        <v>969</v>
      </c>
      <c r="BF508" s="174">
        <f t="shared" si="9128"/>
        <v>9080</v>
      </c>
      <c r="BG508" s="175">
        <f t="shared" si="9128"/>
        <v>8643</v>
      </c>
      <c r="BI508" s="137" t="s">
        <v>19</v>
      </c>
      <c r="BJ508" s="129">
        <f>B508/B529</f>
        <v>5.540823447313329E-2</v>
      </c>
      <c r="BK508" s="130">
        <f t="shared" ref="BK508" si="9129">C508/C529</f>
        <v>2.6111423747889703E-2</v>
      </c>
      <c r="BL508" s="131">
        <f t="shared" ref="BL508" si="9130">D508/D529</f>
        <v>7.1858540255831452E-2</v>
      </c>
      <c r="BM508" s="132">
        <f t="shared" ref="BM508" si="9131">E508/E529</f>
        <v>3.9555325749741466E-2</v>
      </c>
      <c r="BN508" s="129">
        <f t="shared" ref="BN508" si="9132">F508/F529</f>
        <v>7.7363896848137534E-2</v>
      </c>
      <c r="BO508" s="130">
        <f t="shared" ref="BO508" si="9133">G508/G529</f>
        <v>4.2924113682976855E-2</v>
      </c>
      <c r="BP508" s="131">
        <f t="shared" ref="BP508" si="9134">H508/H529</f>
        <v>4.9890677797654541E-2</v>
      </c>
      <c r="BQ508" s="132">
        <f t="shared" ref="BQ508" si="9135">I508/I529</f>
        <v>4.7990280449529209E-2</v>
      </c>
      <c r="BR508" s="129">
        <f t="shared" ref="BR508" si="9136">J508/J529</f>
        <v>4.2038216560509552E-2</v>
      </c>
      <c r="BS508" s="130">
        <f t="shared" ref="BS508" si="9137">K508/K529</f>
        <v>8.7136929460580909E-2</v>
      </c>
      <c r="BT508" s="131">
        <f t="shared" ref="BT508" si="9138">L508/L529</f>
        <v>5.0912584053794431E-2</v>
      </c>
      <c r="BU508" s="129">
        <f t="shared" ref="BU508" si="9139">M508/M529</f>
        <v>6.2007070981778621E-2</v>
      </c>
      <c r="BV508" s="133">
        <f t="shared" ref="BV508" si="9140">N508/N529</f>
        <v>5.8432131623518027E-2</v>
      </c>
      <c r="BW508" s="134">
        <f t="shared" ref="BW508" si="9141">O508/O529</f>
        <v>5.769709027605073E-2</v>
      </c>
      <c r="BX508" s="129">
        <f t="shared" ref="BX508" si="9142">P508/P529</f>
        <v>6.7202194357366768E-2</v>
      </c>
      <c r="BY508" s="130">
        <f t="shared" ref="BY508" si="9143">Q508/Q529</f>
        <v>6.7263427109974419E-2</v>
      </c>
      <c r="BZ508" s="131">
        <f t="shared" ref="BZ508" si="9144">R508/R529</f>
        <v>5.5970149253731345E-2</v>
      </c>
      <c r="CA508" s="132">
        <f t="shared" ref="CA508" si="9145">S508/S529</f>
        <v>4.4972013124879369E-2</v>
      </c>
      <c r="CB508" s="129">
        <f t="shared" ref="CB508" si="9146">T508/T529</f>
        <v>5.0314465408805034E-2</v>
      </c>
      <c r="CC508" s="130">
        <f t="shared" ref="CC508" si="9147">U508/U529</f>
        <v>0.13055954088952654</v>
      </c>
      <c r="CD508" s="131">
        <f t="shared" ref="CD508" si="9148">V508/V529</f>
        <v>4.509132420091324E-2</v>
      </c>
      <c r="CE508" s="132">
        <f t="shared" ref="CE508" si="9149">W508/W529</f>
        <v>4.9952696310312204E-2</v>
      </c>
      <c r="CF508" s="129">
        <f t="shared" ref="CF508" si="9150">X508/X529</f>
        <v>6.6266566641660418E-2</v>
      </c>
      <c r="CG508" s="130">
        <f t="shared" ref="CG508" si="9151">Y508/Y529</f>
        <v>7.5370121130551818E-2</v>
      </c>
      <c r="CH508" s="131">
        <f t="shared" ref="CH508" si="9152">Z508/Z529</f>
        <v>4.835376773660284E-2</v>
      </c>
      <c r="CI508" s="129">
        <f t="shared" ref="CI508" si="9153">AA508/AA529</f>
        <v>5.3500161794844139E-2</v>
      </c>
      <c r="CJ508" s="135">
        <f t="shared" ref="CJ508" si="9154">AB508/AB529</f>
        <v>5.7070130020392518E-2</v>
      </c>
      <c r="CK508" s="136">
        <f t="shared" ref="CK508" si="9155">AC508/AC529</f>
        <v>5.0237118036923704E-2</v>
      </c>
    </row>
    <row r="509" spans="1:89" ht="14" thickTop="1" x14ac:dyDescent="0.15">
      <c r="A509" s="146" t="s">
        <v>20</v>
      </c>
      <c r="B509" s="196">
        <v>460</v>
      </c>
      <c r="C509" s="197">
        <v>420</v>
      </c>
      <c r="D509" s="198">
        <v>179</v>
      </c>
      <c r="E509" s="199">
        <v>177</v>
      </c>
      <c r="F509" s="196">
        <v>443</v>
      </c>
      <c r="G509" s="200">
        <v>274</v>
      </c>
      <c r="H509" s="198">
        <v>612</v>
      </c>
      <c r="I509" s="199">
        <v>471</v>
      </c>
      <c r="J509" s="196">
        <v>65</v>
      </c>
      <c r="K509" s="200">
        <v>126</v>
      </c>
      <c r="L509" s="198">
        <v>194</v>
      </c>
      <c r="M509" s="196">
        <v>289</v>
      </c>
      <c r="N509" s="201">
        <v>576</v>
      </c>
      <c r="O509" s="202">
        <v>643</v>
      </c>
      <c r="P509" s="196">
        <v>371</v>
      </c>
      <c r="Q509" s="200">
        <v>308</v>
      </c>
      <c r="R509" s="198">
        <v>401</v>
      </c>
      <c r="S509" s="199">
        <v>298</v>
      </c>
      <c r="T509" s="196">
        <v>120</v>
      </c>
      <c r="U509" s="200">
        <v>78</v>
      </c>
      <c r="V509" s="198">
        <v>294</v>
      </c>
      <c r="W509" s="199">
        <v>279</v>
      </c>
      <c r="X509" s="196">
        <v>293</v>
      </c>
      <c r="Y509" s="200">
        <v>164</v>
      </c>
      <c r="Z509" s="198">
        <v>416</v>
      </c>
      <c r="AA509" s="196">
        <v>474</v>
      </c>
      <c r="AB509" s="172">
        <f t="shared" si="9072"/>
        <v>4424</v>
      </c>
      <c r="AC509" s="173">
        <f t="shared" si="9073"/>
        <v>4001</v>
      </c>
      <c r="BI509" s="146" t="s">
        <v>20</v>
      </c>
      <c r="BJ509" s="129">
        <f>B509/B529</f>
        <v>6.4200976971388699E-2</v>
      </c>
      <c r="BK509" s="130">
        <f t="shared" ref="BK509" si="9156">C509/C529</f>
        <v>4.727068092290377E-2</v>
      </c>
      <c r="BL509" s="131">
        <f t="shared" ref="BL509" si="9157">D509/D529</f>
        <v>6.7343867569601201E-2</v>
      </c>
      <c r="BM509" s="132">
        <f t="shared" ref="BM509" si="9158">E509/E529</f>
        <v>4.576008273009307E-2</v>
      </c>
      <c r="BN509" s="129">
        <f t="shared" ref="BN509" si="9159">F509/F529</f>
        <v>6.6807419695370227E-2</v>
      </c>
      <c r="BO509" s="130">
        <f t="shared" ref="BO509" si="9160">G509/G529</f>
        <v>4.0140638734251395E-2</v>
      </c>
      <c r="BP509" s="131">
        <f t="shared" ref="BP509" si="9161">H509/H529</f>
        <v>6.0822898032200361E-2</v>
      </c>
      <c r="BQ509" s="132">
        <f t="shared" ref="BQ509" si="9162">I509/I529</f>
        <v>4.7686544497316997E-2</v>
      </c>
      <c r="BR509" s="129">
        <f t="shared" ref="BR509" si="9163">J509/J529</f>
        <v>4.1401273885350316E-2</v>
      </c>
      <c r="BS509" s="130">
        <f t="shared" ref="BS509" si="9164">K509/K529</f>
        <v>0.1045643153526971</v>
      </c>
      <c r="BT509" s="131">
        <f t="shared" ref="BT509" si="9165">L509/L529</f>
        <v>4.6589817483189244E-2</v>
      </c>
      <c r="BU509" s="129">
        <f t="shared" ref="BU509" si="9166">M509/M529</f>
        <v>7.8596682077780797E-2</v>
      </c>
      <c r="BV509" s="133">
        <f t="shared" ref="BV509" si="9167">N509/N529</f>
        <v>6.9683038954754417E-2</v>
      </c>
      <c r="BW509" s="134">
        <f t="shared" ref="BW509" si="9168">O509/O529</f>
        <v>7.9955235016165138E-2</v>
      </c>
      <c r="BX509" s="129">
        <f t="shared" ref="BX509" si="9169">P509/P529</f>
        <v>7.2688087774294668E-2</v>
      </c>
      <c r="BY509" s="130">
        <f t="shared" ref="BY509" si="9170">Q509/Q529</f>
        <v>7.8772378516624039E-2</v>
      </c>
      <c r="BZ509" s="131">
        <f t="shared" ref="BZ509" si="9171">R509/R529</f>
        <v>6.8012211668928083E-2</v>
      </c>
      <c r="CA509" s="132">
        <f t="shared" ref="CA509" si="9172">S509/S529</f>
        <v>5.7517853696197642E-2</v>
      </c>
      <c r="CB509" s="129">
        <f t="shared" ref="CB509" si="9173">T509/T529</f>
        <v>0.1078167115902965</v>
      </c>
      <c r="CC509" s="130">
        <f t="shared" ref="CC509" si="9174">U509/U529</f>
        <v>0.11190817790530846</v>
      </c>
      <c r="CD509" s="131">
        <f t="shared" ref="CD509" si="9175">V509/V529</f>
        <v>5.5936073059360727E-2</v>
      </c>
      <c r="CE509" s="132">
        <f t="shared" ref="CE509" si="9176">W509/W529</f>
        <v>5.2790917691579946E-2</v>
      </c>
      <c r="CF509" s="129">
        <f t="shared" ref="CF509" si="9177">X509/X529</f>
        <v>7.3268317079269812E-2</v>
      </c>
      <c r="CG509" s="130">
        <f t="shared" ref="CG509" si="9178">Y509/Y529</f>
        <v>7.3575594436967248E-2</v>
      </c>
      <c r="CH509" s="131">
        <f t="shared" ref="CH509" si="9179">Z509/Z529</f>
        <v>5.7308169169307067E-2</v>
      </c>
      <c r="CI509" s="129">
        <f t="shared" ref="CI509" si="9180">AA509/AA529</f>
        <v>5.1127170747492179E-2</v>
      </c>
      <c r="CJ509" s="135">
        <f t="shared" ref="CJ509" si="9181">AB509/AB529</f>
        <v>6.3983338877399015E-2</v>
      </c>
      <c r="CK509" s="136">
        <f t="shared" ref="CK509" si="9182">AC509/AC529</f>
        <v>5.8025031543225095E-2</v>
      </c>
    </row>
    <row r="510" spans="1:89" ht="14" thickBot="1" x14ac:dyDescent="0.2">
      <c r="A510" s="137" t="s">
        <v>21</v>
      </c>
      <c r="B510" s="189">
        <v>449</v>
      </c>
      <c r="C510" s="190">
        <v>614</v>
      </c>
      <c r="D510" s="191">
        <v>211</v>
      </c>
      <c r="E510" s="192">
        <v>238</v>
      </c>
      <c r="F510" s="189">
        <v>703</v>
      </c>
      <c r="G510" s="193">
        <v>303</v>
      </c>
      <c r="H510" s="191">
        <v>693</v>
      </c>
      <c r="I510" s="192">
        <v>640</v>
      </c>
      <c r="J510" s="189">
        <v>90</v>
      </c>
      <c r="K510" s="193">
        <v>170</v>
      </c>
      <c r="L510" s="191">
        <v>131</v>
      </c>
      <c r="M510" s="189">
        <v>379</v>
      </c>
      <c r="N510" s="194">
        <v>563</v>
      </c>
      <c r="O510" s="195">
        <v>682</v>
      </c>
      <c r="P510" s="189">
        <v>367</v>
      </c>
      <c r="Q510" s="193">
        <v>211</v>
      </c>
      <c r="R510" s="191">
        <v>434</v>
      </c>
      <c r="S510" s="192">
        <v>263</v>
      </c>
      <c r="T510" s="189">
        <v>66</v>
      </c>
      <c r="U510" s="193">
        <v>63</v>
      </c>
      <c r="V510" s="191">
        <v>209</v>
      </c>
      <c r="W510" s="192">
        <v>415</v>
      </c>
      <c r="X510" s="189">
        <v>244</v>
      </c>
      <c r="Y510" s="193">
        <v>169</v>
      </c>
      <c r="Z510" s="191">
        <v>496</v>
      </c>
      <c r="AA510" s="189">
        <v>495</v>
      </c>
      <c r="AB510" s="172">
        <f t="shared" si="9072"/>
        <v>4656</v>
      </c>
      <c r="AC510" s="173">
        <f t="shared" si="9073"/>
        <v>4642</v>
      </c>
      <c r="AE510" s="272" t="s">
        <v>85</v>
      </c>
      <c r="BI510" s="137" t="s">
        <v>21</v>
      </c>
      <c r="BJ510" s="129">
        <f>B510/B529</f>
        <v>6.2665736217725046E-2</v>
      </c>
      <c r="BK510" s="130">
        <f t="shared" ref="BK510" si="9183">C510/C529</f>
        <v>6.9105233539673613E-2</v>
      </c>
      <c r="BL510" s="131">
        <f t="shared" ref="BL510" si="9184">D510/D529</f>
        <v>7.9382994732881865E-2</v>
      </c>
      <c r="BM510" s="132">
        <f t="shared" ref="BM510" si="9185">E510/E529</f>
        <v>6.1530506721820061E-2</v>
      </c>
      <c r="BN510" s="129">
        <f t="shared" ref="BN510" si="9186">F510/F529</f>
        <v>0.10601719197707736</v>
      </c>
      <c r="BO510" s="130">
        <f t="shared" ref="BO510" si="9187">G510/G529</f>
        <v>4.4389100498095517E-2</v>
      </c>
      <c r="BP510" s="131">
        <f t="shared" ref="BP510" si="9188">H510/H529</f>
        <v>6.8872987477638634E-2</v>
      </c>
      <c r="BQ510" s="132">
        <f t="shared" ref="BQ510" si="9189">I510/I529</f>
        <v>6.4797003138604842E-2</v>
      </c>
      <c r="BR510" s="129">
        <f t="shared" ref="BR510" si="9190">J510/J529</f>
        <v>5.7324840764331211E-2</v>
      </c>
      <c r="BS510" s="130">
        <f t="shared" ref="BS510" si="9191">K510/K529</f>
        <v>0.14107883817427386</v>
      </c>
      <c r="BT510" s="131">
        <f t="shared" ref="BT510" si="9192">L510/L529</f>
        <v>3.1460134486071087E-2</v>
      </c>
      <c r="BU510" s="129">
        <f t="shared" ref="BU510" si="9193">M510/M529</f>
        <v>0.103073157465325</v>
      </c>
      <c r="BV510" s="133">
        <f t="shared" ref="BV510" si="9194">N510/N529</f>
        <v>6.8110331478345026E-2</v>
      </c>
      <c r="BW510" s="134">
        <f t="shared" ref="BW510" si="9195">O510/O529</f>
        <v>8.4804774931609053E-2</v>
      </c>
      <c r="BX510" s="129">
        <f t="shared" ref="BX510" si="9196">P510/P529</f>
        <v>7.1904388714733536E-2</v>
      </c>
      <c r="BY510" s="130">
        <f t="shared" ref="BY510" si="9197">Q510/Q529</f>
        <v>5.3964194373401532E-2</v>
      </c>
      <c r="BZ510" s="131">
        <f t="shared" ref="BZ510" si="9198">R510/R529</f>
        <v>7.3609226594301219E-2</v>
      </c>
      <c r="CA510" s="132">
        <f t="shared" ref="CA510" si="9199">S510/S529</f>
        <v>5.0762401080872419E-2</v>
      </c>
      <c r="CB510" s="129">
        <f t="shared" ref="CB510" si="9200">T510/T529</f>
        <v>5.9299191374663072E-2</v>
      </c>
      <c r="CC510" s="130">
        <f t="shared" ref="CC510" si="9201">U510/U529</f>
        <v>9.0387374461979919E-2</v>
      </c>
      <c r="CD510" s="131">
        <f t="shared" ref="CD510" si="9202">V510/V529</f>
        <v>3.9764079147640789E-2</v>
      </c>
      <c r="CE510" s="132">
        <f t="shared" ref="CE510" si="9203">W510/W529</f>
        <v>7.8524124881740778E-2</v>
      </c>
      <c r="CF510" s="129">
        <f t="shared" ref="CF510" si="9204">X510/X529</f>
        <v>6.1015253813453366E-2</v>
      </c>
      <c r="CG510" s="130">
        <f t="shared" ref="CG510" si="9205">Y510/Y529</f>
        <v>7.5818752803947953E-2</v>
      </c>
      <c r="CH510" s="131">
        <f t="shared" ref="CH510" si="9206">Z510/Z529</f>
        <v>6.8328970932635347E-2</v>
      </c>
      <c r="CI510" s="129">
        <f t="shared" ref="CI510" si="9207">AA510/AA529</f>
        <v>5.339229856541905E-2</v>
      </c>
      <c r="CJ510" s="135">
        <f t="shared" ref="CJ510" si="9208">AB510/AB529</f>
        <v>6.7338703845653214E-2</v>
      </c>
      <c r="CK510" s="136">
        <f t="shared" ref="CK510" si="9209">AC510/AC529</f>
        <v>6.7321218801212418E-2</v>
      </c>
    </row>
    <row r="511" spans="1:89" ht="15" thickTop="1" thickBot="1" x14ac:dyDescent="0.2">
      <c r="A511" s="146" t="s">
        <v>22</v>
      </c>
      <c r="B511" s="196">
        <v>475</v>
      </c>
      <c r="C511" s="197">
        <v>753</v>
      </c>
      <c r="D511" s="198">
        <v>190</v>
      </c>
      <c r="E511" s="199">
        <v>240</v>
      </c>
      <c r="F511" s="196">
        <v>553</v>
      </c>
      <c r="G511" s="200">
        <v>254</v>
      </c>
      <c r="H511" s="198">
        <v>642</v>
      </c>
      <c r="I511" s="199">
        <v>661</v>
      </c>
      <c r="J511" s="196">
        <v>97</v>
      </c>
      <c r="K511" s="200">
        <v>151</v>
      </c>
      <c r="L511" s="198">
        <v>152</v>
      </c>
      <c r="M511" s="196">
        <v>417</v>
      </c>
      <c r="N511" s="201">
        <v>526</v>
      </c>
      <c r="O511" s="202">
        <v>677</v>
      </c>
      <c r="P511" s="196">
        <v>372</v>
      </c>
      <c r="Q511" s="200">
        <v>215</v>
      </c>
      <c r="R511" s="198">
        <v>432</v>
      </c>
      <c r="S511" s="199">
        <v>297</v>
      </c>
      <c r="T511" s="196">
        <v>46</v>
      </c>
      <c r="U511" s="200">
        <v>53</v>
      </c>
      <c r="V511" s="198">
        <v>272</v>
      </c>
      <c r="W511" s="199">
        <v>481</v>
      </c>
      <c r="X511" s="196">
        <v>293</v>
      </c>
      <c r="Y511" s="200">
        <v>144</v>
      </c>
      <c r="Z511" s="198">
        <v>500</v>
      </c>
      <c r="AA511" s="196">
        <v>505</v>
      </c>
      <c r="AB511" s="172">
        <f t="shared" si="9072"/>
        <v>4550</v>
      </c>
      <c r="AC511" s="173">
        <f t="shared" si="9073"/>
        <v>4848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6.6294487090020934E-2</v>
      </c>
      <c r="BK511" s="130">
        <f t="shared" ref="BK511" si="9210">C511/C529</f>
        <v>8.4749577940348902E-2</v>
      </c>
      <c r="BL511" s="131">
        <f t="shared" ref="BL511" si="9211">D511/D529</f>
        <v>7.1482317531978937E-2</v>
      </c>
      <c r="BM511" s="132">
        <f t="shared" ref="BM511" si="9212">E511/E529</f>
        <v>6.2047569803516028E-2</v>
      </c>
      <c r="BN511" s="129">
        <f t="shared" ref="BN511" si="9213">F511/F529</f>
        <v>8.3396169506861711E-2</v>
      </c>
      <c r="BO511" s="130">
        <f t="shared" ref="BO511" si="9214">G511/G529</f>
        <v>3.7210665104014065E-2</v>
      </c>
      <c r="BP511" s="131">
        <f t="shared" ref="BP511" si="9215">H511/H529</f>
        <v>6.3804412641621941E-2</v>
      </c>
      <c r="BQ511" s="132">
        <f t="shared" ref="BQ511" si="9216">I511/I529</f>
        <v>6.6923154804090307E-2</v>
      </c>
      <c r="BR511" s="129">
        <f t="shared" ref="BR511" si="9217">J511/J529</f>
        <v>6.178343949044586E-2</v>
      </c>
      <c r="BS511" s="130">
        <f t="shared" ref="BS511" si="9218">K511/K529</f>
        <v>0.12531120331950207</v>
      </c>
      <c r="BT511" s="131">
        <f t="shared" ref="BT511" si="9219">L511/L529</f>
        <v>3.6503362151777137E-2</v>
      </c>
      <c r="BU511" s="129">
        <f t="shared" ref="BU511" si="9220">M511/M529</f>
        <v>0.11340766929562143</v>
      </c>
      <c r="BV511" s="133">
        <f t="shared" ref="BV511" si="9221">N511/N529</f>
        <v>6.3634164045487537E-2</v>
      </c>
      <c r="BW511" s="134">
        <f t="shared" ref="BW511" si="9222">O511/O529</f>
        <v>8.4183039045013675E-2</v>
      </c>
      <c r="BX511" s="129">
        <f t="shared" ref="BX511" si="9223">P511/P529</f>
        <v>7.2884012539184959E-2</v>
      </c>
      <c r="BY511" s="130">
        <f t="shared" ref="BY511" si="9224">Q511/Q529</f>
        <v>5.4987212276214836E-2</v>
      </c>
      <c r="BZ511" s="131">
        <f t="shared" ref="BZ511" si="9225">R511/R529</f>
        <v>7.3270013568521031E-2</v>
      </c>
      <c r="CA511" s="132">
        <f t="shared" ref="CA511" si="9226">S511/S529</f>
        <v>5.7324840764331211E-2</v>
      </c>
      <c r="CB511" s="129">
        <f t="shared" ref="CB511" si="9227">T511/T529</f>
        <v>4.1329739442946989E-2</v>
      </c>
      <c r="CC511" s="130">
        <f t="shared" ref="CC511" si="9228">U511/U529</f>
        <v>7.6040172166427542E-2</v>
      </c>
      <c r="CD511" s="131">
        <f t="shared" ref="CD511" si="9229">V511/V529</f>
        <v>5.1750380517503802E-2</v>
      </c>
      <c r="CE511" s="132">
        <f t="shared" ref="CE511" si="9230">W511/W529</f>
        <v>9.1012298959318824E-2</v>
      </c>
      <c r="CF511" s="129">
        <f t="shared" ref="CF511" si="9231">X511/X529</f>
        <v>7.3268317079269812E-2</v>
      </c>
      <c r="CG511" s="130">
        <f t="shared" ref="CG511" si="9232">Y511/Y529</f>
        <v>6.4602960969044415E-2</v>
      </c>
      <c r="CH511" s="131">
        <f t="shared" ref="CH511" si="9233">Z511/Z529</f>
        <v>6.8880011020801768E-2</v>
      </c>
      <c r="CI511" s="129">
        <f t="shared" ref="CI511" si="9234">AA511/AA529</f>
        <v>5.447093085966994E-2</v>
      </c>
      <c r="CJ511" s="135">
        <f t="shared" ref="CJ511" si="9235">AB511/AB529</f>
        <v>6.5805649161881891E-2</v>
      </c>
      <c r="CK511" s="136">
        <f t="shared" ref="CK511" si="9236">AC511/AC529</f>
        <v>7.0308761040128787E-2</v>
      </c>
    </row>
    <row r="512" spans="1:89" ht="15" thickTop="1" thickBot="1" x14ac:dyDescent="0.2">
      <c r="A512" s="137" t="s">
        <v>23</v>
      </c>
      <c r="B512" s="189">
        <v>390</v>
      </c>
      <c r="C512" s="190">
        <v>562</v>
      </c>
      <c r="D512" s="191">
        <v>157</v>
      </c>
      <c r="E512" s="192">
        <v>192</v>
      </c>
      <c r="F512" s="189">
        <v>421</v>
      </c>
      <c r="G512" s="193">
        <v>177</v>
      </c>
      <c r="H512" s="191">
        <v>537</v>
      </c>
      <c r="I512" s="192">
        <v>573</v>
      </c>
      <c r="J512" s="189">
        <v>88</v>
      </c>
      <c r="K512" s="193">
        <v>80</v>
      </c>
      <c r="L512" s="191">
        <v>155</v>
      </c>
      <c r="M512" s="189">
        <v>341</v>
      </c>
      <c r="N512" s="194">
        <v>500</v>
      </c>
      <c r="O512" s="195">
        <v>671</v>
      </c>
      <c r="P512" s="189">
        <v>307</v>
      </c>
      <c r="Q512" s="193">
        <v>172</v>
      </c>
      <c r="R512" s="191">
        <v>425</v>
      </c>
      <c r="S512" s="192">
        <v>247</v>
      </c>
      <c r="T512" s="189">
        <v>56</v>
      </c>
      <c r="U512" s="193">
        <v>32</v>
      </c>
      <c r="V512" s="191">
        <v>204</v>
      </c>
      <c r="W512" s="192">
        <v>417</v>
      </c>
      <c r="X512" s="189">
        <v>231</v>
      </c>
      <c r="Y512" s="193">
        <v>111</v>
      </c>
      <c r="Z512" s="191">
        <v>416</v>
      </c>
      <c r="AA512" s="189">
        <v>463</v>
      </c>
      <c r="AB512" s="172">
        <f t="shared" si="9072"/>
        <v>3887</v>
      </c>
      <c r="AC512" s="173">
        <f t="shared" si="9073"/>
        <v>4038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5.4431263084438242E-2</v>
      </c>
      <c r="BK512" s="130">
        <f t="shared" ref="BK512" si="9237">C512/C529</f>
        <v>6.3252673044456947E-2</v>
      </c>
      <c r="BL512" s="131">
        <f t="shared" ref="BL512" si="9238">D512/D529</f>
        <v>5.9066967644845751E-2</v>
      </c>
      <c r="BM512" s="132">
        <f t="shared" ref="BM512" si="9239">E512/E529</f>
        <v>4.963805584281282E-2</v>
      </c>
      <c r="BN512" s="129">
        <f t="shared" ref="BN512" si="9240">F512/F529</f>
        <v>6.3489669733071935E-2</v>
      </c>
      <c r="BO512" s="130">
        <f t="shared" ref="BO512" si="9241">G512/G529</f>
        <v>2.5930266627600351E-2</v>
      </c>
      <c r="BP512" s="131">
        <f t="shared" ref="BP512" si="9242">H512/H529</f>
        <v>5.3369111508646393E-2</v>
      </c>
      <c r="BQ512" s="132">
        <f t="shared" ref="BQ512" si="9243">I512/I529</f>
        <v>5.8013566872532146E-2</v>
      </c>
      <c r="BR512" s="129">
        <f t="shared" ref="BR512" si="9244">J512/J529</f>
        <v>5.605095541401274E-2</v>
      </c>
      <c r="BS512" s="130">
        <f t="shared" ref="BS512" si="9245">K512/K529</f>
        <v>6.6390041493775934E-2</v>
      </c>
      <c r="BT512" s="131">
        <f t="shared" ref="BT512" si="9246">L512/L529</f>
        <v>3.7223823246878E-2</v>
      </c>
      <c r="BU512" s="129">
        <f t="shared" ref="BU512" si="9247">M512/M529</f>
        <v>9.2738645635028552E-2</v>
      </c>
      <c r="BV512" s="133">
        <f t="shared" ref="BV512" si="9248">N512/N529</f>
        <v>6.0488749092668763E-2</v>
      </c>
      <c r="BW512" s="134">
        <f t="shared" ref="BW512" si="9249">O512/O529</f>
        <v>8.3436955981099223E-2</v>
      </c>
      <c r="BX512" s="129">
        <f t="shared" ref="BX512" si="9250">P512/P529</f>
        <v>6.0148902821316616E-2</v>
      </c>
      <c r="BY512" s="130">
        <f t="shared" ref="BY512" si="9251">Q512/Q529</f>
        <v>4.3989769820971865E-2</v>
      </c>
      <c r="BZ512" s="131">
        <f t="shared" ref="BZ512" si="9252">R512/R529</f>
        <v>7.2082767978290371E-2</v>
      </c>
      <c r="CA512" s="132">
        <f t="shared" ref="CA512" si="9253">S512/S529</f>
        <v>4.767419417100946E-2</v>
      </c>
      <c r="CB512" s="129">
        <f t="shared" ref="CB512" si="9254">T512/T529</f>
        <v>5.0314465408805034E-2</v>
      </c>
      <c r="CC512" s="130">
        <f t="shared" ref="CC512" si="9255">U512/U529</f>
        <v>4.5911047345767578E-2</v>
      </c>
      <c r="CD512" s="131">
        <f t="shared" ref="CD512" si="9256">V512/V529</f>
        <v>3.8812785388127852E-2</v>
      </c>
      <c r="CE512" s="132">
        <f t="shared" ref="CE512" si="9257">W512/W529</f>
        <v>7.8902554399243138E-2</v>
      </c>
      <c r="CF512" s="129">
        <f t="shared" ref="CF512" si="9258">X512/X529</f>
        <v>5.7764441110277572E-2</v>
      </c>
      <c r="CG512" s="130">
        <f t="shared" ref="CG512" si="9259">Y512/Y529</f>
        <v>4.9798115746971738E-2</v>
      </c>
      <c r="CH512" s="131">
        <f t="shared" ref="CH512" si="9260">Z512/Z529</f>
        <v>5.7308169169307067E-2</v>
      </c>
      <c r="CI512" s="129">
        <f t="shared" ref="CI512" si="9261">AA512/AA529</f>
        <v>4.9940675223816199E-2</v>
      </c>
      <c r="CJ512" s="135">
        <f t="shared" ref="CJ512" si="9262">AB512/AB529</f>
        <v>5.621682599829339E-2</v>
      </c>
      <c r="CK512" s="136">
        <f t="shared" ref="CK512" si="9263">AC512/AC529</f>
        <v>5.8561628935651817E-2</v>
      </c>
    </row>
    <row r="513" spans="1:89" ht="14" thickTop="1" x14ac:dyDescent="0.15">
      <c r="A513" s="146" t="s">
        <v>24</v>
      </c>
      <c r="B513" s="203">
        <v>378</v>
      </c>
      <c r="C513" s="197">
        <v>481</v>
      </c>
      <c r="D513" s="198">
        <v>180</v>
      </c>
      <c r="E513" s="199">
        <v>193</v>
      </c>
      <c r="F513" s="196">
        <v>431</v>
      </c>
      <c r="G513" s="200">
        <v>199</v>
      </c>
      <c r="H513" s="198">
        <v>545</v>
      </c>
      <c r="I513" s="199">
        <v>632</v>
      </c>
      <c r="J513" s="196">
        <v>71</v>
      </c>
      <c r="K513" s="200">
        <v>51</v>
      </c>
      <c r="L513" s="198">
        <v>138</v>
      </c>
      <c r="M513" s="196">
        <v>322</v>
      </c>
      <c r="N513" s="201">
        <v>460</v>
      </c>
      <c r="O513" s="204">
        <v>421</v>
      </c>
      <c r="P513" s="196">
        <v>285</v>
      </c>
      <c r="Q513" s="200">
        <v>159</v>
      </c>
      <c r="R513" s="198">
        <v>400</v>
      </c>
      <c r="S513" s="199">
        <v>264</v>
      </c>
      <c r="T513" s="196">
        <v>44</v>
      </c>
      <c r="U513" s="200">
        <v>41</v>
      </c>
      <c r="V513" s="198">
        <v>258</v>
      </c>
      <c r="W513" s="205">
        <v>322</v>
      </c>
      <c r="X513" s="196">
        <v>198</v>
      </c>
      <c r="Y513" s="200">
        <v>95</v>
      </c>
      <c r="Z513" s="198">
        <v>449</v>
      </c>
      <c r="AA513" s="196">
        <v>554</v>
      </c>
      <c r="AB513" s="172">
        <f t="shared" si="9072"/>
        <v>3837</v>
      </c>
      <c r="AC513" s="173">
        <f t="shared" si="9073"/>
        <v>3734</v>
      </c>
      <c r="AE513" s="275" t="str">
        <f>$AE$17</f>
        <v>17:00 - 17:59</v>
      </c>
      <c r="AF513" s="126">
        <f t="shared" ref="AF513:AU514" si="9264">SUMIF($A$9:$A$32,$AE513,B$505:B$528)</f>
        <v>527</v>
      </c>
      <c r="AG513" s="186">
        <f t="shared" si="9264"/>
        <v>589</v>
      </c>
      <c r="AH513" s="127">
        <f t="shared" si="9264"/>
        <v>185</v>
      </c>
      <c r="AI513" s="180">
        <f t="shared" si="9264"/>
        <v>265</v>
      </c>
      <c r="AJ513" s="126">
        <f t="shared" si="9264"/>
        <v>400</v>
      </c>
      <c r="AK513" s="128">
        <f t="shared" si="9264"/>
        <v>548</v>
      </c>
      <c r="AL513" s="127">
        <f t="shared" si="9264"/>
        <v>820</v>
      </c>
      <c r="AM513" s="180">
        <f t="shared" si="9264"/>
        <v>637</v>
      </c>
      <c r="AN513" s="126">
        <f t="shared" si="9264"/>
        <v>163</v>
      </c>
      <c r="AO513" s="128">
        <f t="shared" si="9264"/>
        <v>38</v>
      </c>
      <c r="AP513" s="127">
        <f t="shared" si="9264"/>
        <v>292</v>
      </c>
      <c r="AQ513" s="126">
        <f t="shared" si="9264"/>
        <v>151</v>
      </c>
      <c r="AR513" s="179">
        <f t="shared" si="9264"/>
        <v>602</v>
      </c>
      <c r="AS513" s="181">
        <f t="shared" si="9264"/>
        <v>489</v>
      </c>
      <c r="AT513" s="126">
        <f t="shared" si="9264"/>
        <v>354</v>
      </c>
      <c r="AU513" s="128">
        <f t="shared" si="9264"/>
        <v>298</v>
      </c>
      <c r="AV513" s="127">
        <f t="shared" ref="AP513:BE514" si="9265">SUMIF($A$9:$A$32,$AE513,R$505:R$528)</f>
        <v>345</v>
      </c>
      <c r="AW513" s="180">
        <f t="shared" si="9265"/>
        <v>404</v>
      </c>
      <c r="AX513" s="126">
        <f t="shared" si="9265"/>
        <v>173</v>
      </c>
      <c r="AY513" s="128">
        <f t="shared" si="9265"/>
        <v>23</v>
      </c>
      <c r="AZ513" s="127">
        <f t="shared" si="9265"/>
        <v>381</v>
      </c>
      <c r="BA513" s="180">
        <f t="shared" si="9265"/>
        <v>350</v>
      </c>
      <c r="BB513" s="126">
        <f t="shared" si="9265"/>
        <v>339</v>
      </c>
      <c r="BC513" s="128">
        <f t="shared" si="9265"/>
        <v>166</v>
      </c>
      <c r="BD513" s="184">
        <f t="shared" si="9265"/>
        <v>500</v>
      </c>
      <c r="BE513" s="185">
        <f t="shared" si="9265"/>
        <v>733</v>
      </c>
      <c r="BF513" s="170">
        <f>AF513+AH513+AJ513+AL513+AN513+AP513+AR513+AT513+AV513+AX513+AZ513+BB513+BD513</f>
        <v>5081</v>
      </c>
      <c r="BG513" s="171">
        <f>AG513+AI513+AK513+AM513+AO513+AQ513+AS513+AU513+AW513+AY513+BA513+BC513+BE513</f>
        <v>4691</v>
      </c>
      <c r="BI513" s="146" t="s">
        <v>24</v>
      </c>
      <c r="BJ513" s="129">
        <f>B513/B529</f>
        <v>5.275645498953245E-2</v>
      </c>
      <c r="BK513" s="130">
        <f t="shared" ref="BK513" si="9266">C513/C529</f>
        <v>5.4136184580754081E-2</v>
      </c>
      <c r="BL513" s="131">
        <f t="shared" ref="BL513" si="9267">D513/D529</f>
        <v>6.772009029345373E-2</v>
      </c>
      <c r="BM513" s="132">
        <f t="shared" ref="BM513" si="9268">E513/E529</f>
        <v>4.9896587383660804E-2</v>
      </c>
      <c r="BN513" s="129">
        <f t="shared" ref="BN513" si="9269">F513/F529</f>
        <v>6.4997737897752983E-2</v>
      </c>
      <c r="BO513" s="130">
        <f t="shared" ref="BO513" si="9270">G513/G529</f>
        <v>2.9153237620861413E-2</v>
      </c>
      <c r="BP513" s="131">
        <f t="shared" ref="BP513" si="9271">H513/H529</f>
        <v>5.4164182071158813E-2</v>
      </c>
      <c r="BQ513" s="132">
        <f t="shared" ref="BQ513" si="9272">I513/I529</f>
        <v>6.3987040599372283E-2</v>
      </c>
      <c r="BR513" s="129">
        <f t="shared" ref="BR513" si="9273">J513/J529</f>
        <v>4.5222929936305729E-2</v>
      </c>
      <c r="BS513" s="130">
        <f t="shared" ref="BS513" si="9274">K513/K529</f>
        <v>4.232365145228216E-2</v>
      </c>
      <c r="BT513" s="131">
        <f t="shared" ref="BT513" si="9275">L513/L529</f>
        <v>3.3141210374639768E-2</v>
      </c>
      <c r="BU513" s="129">
        <f t="shared" ref="BU513" si="9276">M513/M529</f>
        <v>8.7571389719880335E-2</v>
      </c>
      <c r="BV513" s="133">
        <f t="shared" ref="BV513" si="9277">N513/N529</f>
        <v>5.5649649165255263E-2</v>
      </c>
      <c r="BW513" s="134">
        <f t="shared" ref="BW513" si="9278">O513/O529</f>
        <v>5.2350161651330517E-2</v>
      </c>
      <c r="BX513" s="129">
        <f t="shared" ref="BX513" si="9279">P513/P529</f>
        <v>5.5838557993730407E-2</v>
      </c>
      <c r="BY513" s="130">
        <f t="shared" ref="BY513" si="9280">Q513/Q529</f>
        <v>4.0664961636828645E-2</v>
      </c>
      <c r="BZ513" s="131">
        <f t="shared" ref="BZ513" si="9281">R513/R529</f>
        <v>6.7842605156037988E-2</v>
      </c>
      <c r="CA513" s="132">
        <f t="shared" ref="CA513" si="9282">S513/S529</f>
        <v>5.0955414012738856E-2</v>
      </c>
      <c r="CB513" s="129">
        <f t="shared" ref="CB513" si="9283">T513/T529</f>
        <v>3.9532794249775384E-2</v>
      </c>
      <c r="CC513" s="130">
        <f t="shared" ref="CC513" si="9284">U513/U529</f>
        <v>5.8823529411764705E-2</v>
      </c>
      <c r="CD513" s="131">
        <f t="shared" ref="CD513" si="9285">V513/V529</f>
        <v>4.9086757990867577E-2</v>
      </c>
      <c r="CE513" s="132">
        <f t="shared" ref="CE513" si="9286">W513/W529</f>
        <v>6.0927152317880796E-2</v>
      </c>
      <c r="CF513" s="129">
        <f t="shared" ref="CF513" si="9287">X513/X529</f>
        <v>4.9512378094523628E-2</v>
      </c>
      <c r="CG513" s="130">
        <f t="shared" ref="CG513" si="9288">Y513/Y529</f>
        <v>4.2620008972633468E-2</v>
      </c>
      <c r="CH513" s="131">
        <f t="shared" ref="CH513" si="9289">Z513/Z529</f>
        <v>6.185424989667998E-2</v>
      </c>
      <c r="CI513" s="129">
        <f t="shared" ref="CI513" si="9290">AA513/AA529</f>
        <v>5.9756229101499296E-2</v>
      </c>
      <c r="CJ513" s="135">
        <f t="shared" ref="CJ513" si="9291">AB513/AB529</f>
        <v>5.5493686996514469E-2</v>
      </c>
      <c r="CK513" s="136">
        <f t="shared" ref="CK513" si="9292">AC513/AC529</f>
        <v>5.4152828738416023E-2</v>
      </c>
    </row>
    <row r="514" spans="1:89" x14ac:dyDescent="0.15">
      <c r="A514" s="137" t="s">
        <v>25</v>
      </c>
      <c r="B514" s="206">
        <v>412</v>
      </c>
      <c r="C514" s="190">
        <v>569</v>
      </c>
      <c r="D514" s="191">
        <v>152</v>
      </c>
      <c r="E514" s="192">
        <v>237</v>
      </c>
      <c r="F514" s="189">
        <v>392</v>
      </c>
      <c r="G514" s="193">
        <v>198</v>
      </c>
      <c r="H514" s="191">
        <v>506</v>
      </c>
      <c r="I514" s="192">
        <v>538</v>
      </c>
      <c r="J514" s="189">
        <v>61</v>
      </c>
      <c r="K514" s="190">
        <v>72</v>
      </c>
      <c r="L514" s="191">
        <v>182</v>
      </c>
      <c r="M514" s="189">
        <v>232</v>
      </c>
      <c r="N514" s="194">
        <v>417</v>
      </c>
      <c r="O514" s="207">
        <v>401</v>
      </c>
      <c r="P514" s="189">
        <v>295</v>
      </c>
      <c r="Q514" s="190">
        <v>182</v>
      </c>
      <c r="R514" s="191">
        <v>401</v>
      </c>
      <c r="S514" s="192">
        <v>275</v>
      </c>
      <c r="T514" s="198">
        <v>55</v>
      </c>
      <c r="U514" s="189">
        <v>28</v>
      </c>
      <c r="V514" s="191">
        <v>294</v>
      </c>
      <c r="W514" s="208">
        <v>320</v>
      </c>
      <c r="X514" s="189">
        <v>221</v>
      </c>
      <c r="Y514" s="193">
        <v>107</v>
      </c>
      <c r="Z514" s="191">
        <v>468</v>
      </c>
      <c r="AA514" s="189">
        <v>561</v>
      </c>
      <c r="AB514" s="172">
        <f t="shared" si="9072"/>
        <v>3856</v>
      </c>
      <c r="AC514" s="173">
        <f t="shared" si="9073"/>
        <v>3720</v>
      </c>
      <c r="AE514" s="277" t="str">
        <f>$AE$18</f>
        <v>18:00 - 18:59</v>
      </c>
      <c r="AF514" s="126">
        <f t="shared" si="9264"/>
        <v>657</v>
      </c>
      <c r="AG514" s="190">
        <f t="shared" si="9264"/>
        <v>688</v>
      </c>
      <c r="AH514" s="191">
        <f t="shared" si="9264"/>
        <v>157</v>
      </c>
      <c r="AI514" s="192">
        <f t="shared" si="9264"/>
        <v>284</v>
      </c>
      <c r="AJ514" s="278">
        <f t="shared" si="9264"/>
        <v>328</v>
      </c>
      <c r="AK514" s="193">
        <f t="shared" si="9264"/>
        <v>758</v>
      </c>
      <c r="AL514" s="191">
        <f t="shared" si="9264"/>
        <v>776</v>
      </c>
      <c r="AM514" s="192">
        <f t="shared" si="9264"/>
        <v>706</v>
      </c>
      <c r="AN514" s="278">
        <f t="shared" si="9264"/>
        <v>153</v>
      </c>
      <c r="AO514" s="193">
        <f t="shared" si="9264"/>
        <v>38</v>
      </c>
      <c r="AP514" s="191">
        <f t="shared" si="9265"/>
        <v>310</v>
      </c>
      <c r="AQ514" s="278">
        <f t="shared" si="9265"/>
        <v>129</v>
      </c>
      <c r="AR514" s="194">
        <f t="shared" si="9265"/>
        <v>545</v>
      </c>
      <c r="AS514" s="195">
        <f t="shared" si="9265"/>
        <v>422</v>
      </c>
      <c r="AT514" s="278">
        <f t="shared" si="9265"/>
        <v>278</v>
      </c>
      <c r="AU514" s="193">
        <f t="shared" si="9265"/>
        <v>270</v>
      </c>
      <c r="AV514" s="191">
        <f t="shared" si="9265"/>
        <v>303</v>
      </c>
      <c r="AW514" s="192">
        <f t="shared" si="9265"/>
        <v>434</v>
      </c>
      <c r="AX514" s="278">
        <f t="shared" si="9265"/>
        <v>108</v>
      </c>
      <c r="AY514" s="193">
        <f t="shared" si="9265"/>
        <v>27</v>
      </c>
      <c r="AZ514" s="191">
        <f t="shared" si="9265"/>
        <v>446</v>
      </c>
      <c r="BA514" s="192">
        <f t="shared" si="9265"/>
        <v>318</v>
      </c>
      <c r="BB514" s="278">
        <f t="shared" si="9265"/>
        <v>277</v>
      </c>
      <c r="BC514" s="193">
        <f t="shared" si="9265"/>
        <v>179</v>
      </c>
      <c r="BD514" s="191">
        <f t="shared" si="9265"/>
        <v>503</v>
      </c>
      <c r="BE514" s="278">
        <f t="shared" si="9265"/>
        <v>730</v>
      </c>
      <c r="BF514" s="172">
        <f>SUM(AF514,AH514,AJ514,AL514,AN514,AP514,AR514,AT514,AV514,AX514,AZ514,BB514,BD514)</f>
        <v>4841</v>
      </c>
      <c r="BG514" s="173">
        <f>SUM(AG514,AI514,AK514,AM514,AO514,AQ514,AS514,AU514,AW514,AY514,BA514,BC514,BE514)</f>
        <v>4983</v>
      </c>
      <c r="BI514" s="137" t="s">
        <v>25</v>
      </c>
      <c r="BJ514" s="129">
        <f>B514/B529</f>
        <v>5.7501744591765526E-2</v>
      </c>
      <c r="BK514" s="130">
        <f t="shared" ref="BK514" si="9293">C514/C529</f>
        <v>6.4040517726505347E-2</v>
      </c>
      <c r="BL514" s="131">
        <f t="shared" ref="BL514" si="9294">D514/D529</f>
        <v>5.7185854025583148E-2</v>
      </c>
      <c r="BM514" s="132">
        <f t="shared" ref="BM514" si="9295">E514/E529</f>
        <v>6.1271975180972077E-2</v>
      </c>
      <c r="BN514" s="129">
        <f t="shared" ref="BN514" si="9296">F514/F529</f>
        <v>5.911627205549691E-2</v>
      </c>
      <c r="BO514" s="130">
        <f t="shared" ref="BO514" si="9297">G514/G529</f>
        <v>2.9006738939349547E-2</v>
      </c>
      <c r="BP514" s="131">
        <f t="shared" ref="BP514" si="9298">H514/H529</f>
        <v>5.0288213078910751E-2</v>
      </c>
      <c r="BQ514" s="132">
        <f t="shared" ref="BQ514" si="9299">I514/I529</f>
        <v>5.4469980763389693E-2</v>
      </c>
      <c r="BR514" s="129">
        <f t="shared" ref="BR514" si="9300">J514/J529</f>
        <v>3.8853503184713374E-2</v>
      </c>
      <c r="BS514" s="130">
        <f t="shared" ref="BS514" si="9301">K514/K529</f>
        <v>5.9751037344398343E-2</v>
      </c>
      <c r="BT514" s="131">
        <f t="shared" ref="BT514" si="9302">L514/L529</f>
        <v>4.3707973102785784E-2</v>
      </c>
      <c r="BU514" s="129">
        <f t="shared" ref="BU514" si="9303">M514/M529</f>
        <v>6.3094914332336147E-2</v>
      </c>
      <c r="BV514" s="133">
        <f t="shared" ref="BV514" si="9304">N514/N529</f>
        <v>5.0447616743285746E-2</v>
      </c>
      <c r="BW514" s="134">
        <f t="shared" ref="BW514" si="9305">O514/O529</f>
        <v>4.9863218104949016E-2</v>
      </c>
      <c r="BX514" s="129">
        <f t="shared" ref="BX514" si="9306">P514/P529</f>
        <v>5.7797805642633232E-2</v>
      </c>
      <c r="BY514" s="130">
        <f t="shared" ref="BY514" si="9307">Q514/Q529</f>
        <v>4.6547314578005115E-2</v>
      </c>
      <c r="BZ514" s="131">
        <f t="shared" ref="BZ514" si="9308">R514/R529</f>
        <v>6.8012211668928083E-2</v>
      </c>
      <c r="CA514" s="132">
        <f t="shared" ref="CA514" si="9309">S514/S529</f>
        <v>5.3078556263269641E-2</v>
      </c>
      <c r="CB514" s="129">
        <f t="shared" ref="CB514" si="9310">T514/T529</f>
        <v>4.9415992812219228E-2</v>
      </c>
      <c r="CC514" s="130">
        <f t="shared" ref="CC514" si="9311">U514/U529</f>
        <v>4.0172166427546625E-2</v>
      </c>
      <c r="CD514" s="131">
        <f t="shared" ref="CD514" si="9312">V514/V529</f>
        <v>5.5936073059360727E-2</v>
      </c>
      <c r="CE514" s="132">
        <f t="shared" ref="CE514" si="9313">W514/W529</f>
        <v>6.0548722800378429E-2</v>
      </c>
      <c r="CF514" s="129">
        <f t="shared" ref="CF514" si="9314">X514/X529</f>
        <v>5.52638159539885E-2</v>
      </c>
      <c r="CG514" s="130">
        <f t="shared" ref="CG514" si="9315">Y514/Y529</f>
        <v>4.8003589053387169E-2</v>
      </c>
      <c r="CH514" s="131">
        <f t="shared" ref="CH514" si="9316">Z514/Z529</f>
        <v>6.4471690315470453E-2</v>
      </c>
      <c r="CI514" s="129">
        <f t="shared" ref="CI514" si="9317">AA514/AA529</f>
        <v>6.0511271707474924E-2</v>
      </c>
      <c r="CJ514" s="135">
        <f t="shared" ref="CJ514" si="9318">AB514/AB529</f>
        <v>5.5768479817190457E-2</v>
      </c>
      <c r="CK514" s="136">
        <f t="shared" ref="CK514" si="9319">AC514/AC529</f>
        <v>5.3949791887227531E-2</v>
      </c>
    </row>
    <row r="515" spans="1:89" ht="14" thickBot="1" x14ac:dyDescent="0.2">
      <c r="A515" s="146" t="s">
        <v>26</v>
      </c>
      <c r="B515" s="203">
        <v>359</v>
      </c>
      <c r="C515" s="197">
        <v>468</v>
      </c>
      <c r="D515" s="198">
        <v>153</v>
      </c>
      <c r="E515" s="199">
        <v>284</v>
      </c>
      <c r="F515" s="196">
        <v>313</v>
      </c>
      <c r="G515" s="200">
        <v>262</v>
      </c>
      <c r="H515" s="198">
        <v>597</v>
      </c>
      <c r="I515" s="199">
        <v>622</v>
      </c>
      <c r="J515" s="196">
        <v>66</v>
      </c>
      <c r="K515" s="197">
        <v>62</v>
      </c>
      <c r="L515" s="198">
        <v>210</v>
      </c>
      <c r="M515" s="196">
        <v>275</v>
      </c>
      <c r="N515" s="201">
        <v>460</v>
      </c>
      <c r="O515" s="204">
        <v>400</v>
      </c>
      <c r="P515" s="196">
        <v>294</v>
      </c>
      <c r="Q515" s="197">
        <v>192</v>
      </c>
      <c r="R515" s="198">
        <v>363</v>
      </c>
      <c r="S515" s="199">
        <v>255</v>
      </c>
      <c r="T515" s="196">
        <v>26</v>
      </c>
      <c r="U515" s="200">
        <v>40</v>
      </c>
      <c r="V515" s="198">
        <v>285</v>
      </c>
      <c r="W515" s="205">
        <v>289</v>
      </c>
      <c r="X515" s="196">
        <v>227</v>
      </c>
      <c r="Y515" s="200">
        <v>92</v>
      </c>
      <c r="Z515" s="198">
        <v>494</v>
      </c>
      <c r="AA515" s="196">
        <v>599</v>
      </c>
      <c r="AB515" s="172">
        <f t="shared" si="9072"/>
        <v>3847</v>
      </c>
      <c r="AC515" s="173">
        <f t="shared" si="9073"/>
        <v>3840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5.010467550593161E-2</v>
      </c>
      <c r="BK515" s="130">
        <f t="shared" ref="BK515" si="9320">C515/C529</f>
        <v>5.2673044456949918E-2</v>
      </c>
      <c r="BL515" s="131">
        <f t="shared" ref="BL515" si="9321">D515/D529</f>
        <v>5.7562076749435663E-2</v>
      </c>
      <c r="BM515" s="132">
        <f t="shared" ref="BM515" si="9322">E515/E529</f>
        <v>7.3422957600827302E-2</v>
      </c>
      <c r="BN515" s="129">
        <f t="shared" ref="BN515" si="9323">F515/F529</f>
        <v>4.7202533554516667E-2</v>
      </c>
      <c r="BO515" s="130">
        <f t="shared" ref="BO515" si="9324">G515/G529</f>
        <v>3.8382654556108994E-2</v>
      </c>
      <c r="BP515" s="131">
        <f t="shared" ref="BP515" si="9325">H515/H529</f>
        <v>5.9332140727489567E-2</v>
      </c>
      <c r="BQ515" s="132">
        <f t="shared" ref="BQ515" si="9326">I515/I529</f>
        <v>6.2974587425331574E-2</v>
      </c>
      <c r="BR515" s="129">
        <f t="shared" ref="BR515" si="9327">J515/J529</f>
        <v>4.2038216560509552E-2</v>
      </c>
      <c r="BS515" s="130">
        <f t="shared" ref="BS515" si="9328">K515/K529</f>
        <v>5.1452282157676346E-2</v>
      </c>
      <c r="BT515" s="131">
        <f t="shared" ref="BT515" si="9329">L515/L529</f>
        <v>5.0432276657060522E-2</v>
      </c>
      <c r="BU515" s="129">
        <f t="shared" ref="BU515" si="9330">M515/M529</f>
        <v>7.4789230350829475E-2</v>
      </c>
      <c r="BV515" s="133">
        <f t="shared" ref="BV515" si="9331">N515/N529</f>
        <v>5.5649649165255263E-2</v>
      </c>
      <c r="BW515" s="134">
        <f t="shared" ref="BW515" si="9332">O515/O529</f>
        <v>4.9738870927629943E-2</v>
      </c>
      <c r="BX515" s="129">
        <f t="shared" ref="BX515" si="9333">P515/P529</f>
        <v>5.7601880877742949E-2</v>
      </c>
      <c r="BY515" s="130">
        <f t="shared" ref="BY515" si="9334">Q515/Q529</f>
        <v>4.9104859335038366E-2</v>
      </c>
      <c r="BZ515" s="131">
        <f t="shared" ref="BZ515" si="9335">R515/R529</f>
        <v>6.1567164179104475E-2</v>
      </c>
      <c r="CA515" s="132">
        <f t="shared" ref="CA515" si="9336">S515/S529</f>
        <v>4.9218297625940939E-2</v>
      </c>
      <c r="CB515" s="129">
        <f t="shared" ref="CB515" si="9337">T515/T529</f>
        <v>2.3360287511230909E-2</v>
      </c>
      <c r="CC515" s="130">
        <f t="shared" ref="CC515" si="9338">U515/U529</f>
        <v>5.7388809182209469E-2</v>
      </c>
      <c r="CD515" s="131">
        <f t="shared" ref="CD515" si="9339">V515/V529</f>
        <v>5.422374429223744E-2</v>
      </c>
      <c r="CE515" s="132">
        <f t="shared" ref="CE515" si="9340">W515/W529</f>
        <v>5.4683065279091767E-2</v>
      </c>
      <c r="CF515" s="129">
        <f t="shared" ref="CF515" si="9341">X515/X529</f>
        <v>5.6764191047761939E-2</v>
      </c>
      <c r="CG515" s="130">
        <f t="shared" ref="CG515" si="9342">Y515/Y529</f>
        <v>4.1274113952445041E-2</v>
      </c>
      <c r="CH515" s="131">
        <f t="shared" ref="CH515" si="9343">Z515/Z529</f>
        <v>6.8053450888552136E-2</v>
      </c>
      <c r="CI515" s="129">
        <f t="shared" ref="CI515" si="9344">AA515/AA529</f>
        <v>6.46100744256283E-2</v>
      </c>
      <c r="CJ515" s="135">
        <f t="shared" ref="CJ515" si="9345">AB515/AB529</f>
        <v>5.5638314796870252E-2</v>
      </c>
      <c r="CK515" s="136">
        <f t="shared" ref="CK515" si="9346">AC515/AC529</f>
        <v>5.5690107754557454E-2</v>
      </c>
    </row>
    <row r="516" spans="1:89" ht="15" thickTop="1" thickBot="1" x14ac:dyDescent="0.2">
      <c r="A516" s="137" t="s">
        <v>27</v>
      </c>
      <c r="B516" s="206">
        <v>377</v>
      </c>
      <c r="C516" s="190">
        <v>649</v>
      </c>
      <c r="D516" s="191">
        <v>169</v>
      </c>
      <c r="E516" s="192">
        <v>259</v>
      </c>
      <c r="F516" s="189">
        <v>361</v>
      </c>
      <c r="G516" s="193">
        <v>360</v>
      </c>
      <c r="H516" s="191">
        <v>585</v>
      </c>
      <c r="I516" s="192">
        <v>550</v>
      </c>
      <c r="J516" s="189">
        <v>66</v>
      </c>
      <c r="K516" s="190">
        <v>45</v>
      </c>
      <c r="L516" s="191">
        <v>278</v>
      </c>
      <c r="M516" s="189">
        <v>204</v>
      </c>
      <c r="N516" s="194">
        <v>489</v>
      </c>
      <c r="O516" s="207">
        <v>448</v>
      </c>
      <c r="P516" s="189">
        <v>337</v>
      </c>
      <c r="Q516" s="190">
        <v>195</v>
      </c>
      <c r="R516" s="191">
        <v>395</v>
      </c>
      <c r="S516" s="192">
        <v>282</v>
      </c>
      <c r="T516" s="189">
        <v>53</v>
      </c>
      <c r="U516" s="193">
        <v>30</v>
      </c>
      <c r="V516" s="191">
        <v>288</v>
      </c>
      <c r="W516" s="208">
        <v>347</v>
      </c>
      <c r="X516" s="189">
        <v>186</v>
      </c>
      <c r="Y516" s="193">
        <v>126</v>
      </c>
      <c r="Z516" s="191">
        <v>481</v>
      </c>
      <c r="AA516" s="189">
        <v>569</v>
      </c>
      <c r="AB516" s="172">
        <f t="shared" si="9072"/>
        <v>4065</v>
      </c>
      <c r="AC516" s="173">
        <f t="shared" si="9073"/>
        <v>4064</v>
      </c>
      <c r="AE516" s="269" t="s">
        <v>13</v>
      </c>
      <c r="AF516" s="20">
        <f t="shared" ref="AF516:BG516" si="9347">SUM(AF513:AF515)</f>
        <v>1184</v>
      </c>
      <c r="AG516" s="21">
        <f t="shared" si="9347"/>
        <v>1277</v>
      </c>
      <c r="AH516" s="20">
        <f t="shared" si="9347"/>
        <v>342</v>
      </c>
      <c r="AI516" s="21">
        <f t="shared" si="9347"/>
        <v>549</v>
      </c>
      <c r="AJ516" s="20">
        <f t="shared" si="9347"/>
        <v>728</v>
      </c>
      <c r="AK516" s="21">
        <f t="shared" si="9347"/>
        <v>1306</v>
      </c>
      <c r="AL516" s="20">
        <f t="shared" si="9347"/>
        <v>1596</v>
      </c>
      <c r="AM516" s="21">
        <f t="shared" si="9347"/>
        <v>1343</v>
      </c>
      <c r="AN516" s="20">
        <f t="shared" si="9347"/>
        <v>316</v>
      </c>
      <c r="AO516" s="21">
        <f t="shared" si="9347"/>
        <v>76</v>
      </c>
      <c r="AP516" s="20">
        <f t="shared" si="9347"/>
        <v>602</v>
      </c>
      <c r="AQ516" s="21">
        <f t="shared" si="9347"/>
        <v>280</v>
      </c>
      <c r="AR516" s="20">
        <f t="shared" si="9347"/>
        <v>1147</v>
      </c>
      <c r="AS516" s="21">
        <f t="shared" si="9347"/>
        <v>911</v>
      </c>
      <c r="AT516" s="20">
        <f t="shared" si="9347"/>
        <v>632</v>
      </c>
      <c r="AU516" s="21">
        <f t="shared" si="9347"/>
        <v>568</v>
      </c>
      <c r="AV516" s="20">
        <f t="shared" si="9347"/>
        <v>648</v>
      </c>
      <c r="AW516" s="21">
        <f t="shared" si="9347"/>
        <v>838</v>
      </c>
      <c r="AX516" s="20">
        <f t="shared" si="9347"/>
        <v>281</v>
      </c>
      <c r="AY516" s="21">
        <f t="shared" si="9347"/>
        <v>50</v>
      </c>
      <c r="AZ516" s="20">
        <f t="shared" si="9347"/>
        <v>827</v>
      </c>
      <c r="BA516" s="21">
        <f t="shared" si="9347"/>
        <v>668</v>
      </c>
      <c r="BB516" s="20">
        <f t="shared" si="9347"/>
        <v>616</v>
      </c>
      <c r="BC516" s="21">
        <f t="shared" si="9347"/>
        <v>345</v>
      </c>
      <c r="BD516" s="20">
        <f t="shared" si="9347"/>
        <v>1003</v>
      </c>
      <c r="BE516" s="21">
        <f t="shared" si="9347"/>
        <v>1463</v>
      </c>
      <c r="BF516" s="174">
        <f t="shared" si="9347"/>
        <v>9922</v>
      </c>
      <c r="BG516" s="175">
        <f t="shared" si="9347"/>
        <v>9674</v>
      </c>
      <c r="BI516" s="137" t="s">
        <v>27</v>
      </c>
      <c r="BJ516" s="129">
        <f>B516/B529</f>
        <v>5.2616887648290298E-2</v>
      </c>
      <c r="BK516" s="130">
        <f t="shared" ref="BK516" si="9348">C516/C529</f>
        <v>7.3044456949915584E-2</v>
      </c>
      <c r="BL516" s="131">
        <f t="shared" ref="BL516" si="9349">D516/D529</f>
        <v>6.3581640331075995E-2</v>
      </c>
      <c r="BM516" s="132">
        <f t="shared" ref="BM516" si="9350">E516/E529</f>
        <v>6.6959669079627721E-2</v>
      </c>
      <c r="BN516" s="129">
        <f t="shared" ref="BN516" si="9351">F516/F529</f>
        <v>5.4441260744985676E-2</v>
      </c>
      <c r="BO516" s="130">
        <f t="shared" ref="BO516" si="9352">G516/G529</f>
        <v>5.2739525344271898E-2</v>
      </c>
      <c r="BP516" s="131">
        <f t="shared" ref="BP516" si="9353">H516/H529</f>
        <v>5.8139534883720929E-2</v>
      </c>
      <c r="BQ516" s="132">
        <f t="shared" ref="BQ516" si="9354">I516/I529</f>
        <v>5.5684924572238531E-2</v>
      </c>
      <c r="BR516" s="129">
        <f t="shared" ref="BR516" si="9355">J516/J529</f>
        <v>4.2038216560509552E-2</v>
      </c>
      <c r="BS516" s="130">
        <f t="shared" ref="BS516" si="9356">K516/K529</f>
        <v>3.7344398340248962E-2</v>
      </c>
      <c r="BT516" s="131">
        <f t="shared" ref="BT516" si="9357">L516/L529</f>
        <v>6.6762728146013445E-2</v>
      </c>
      <c r="BU516" s="129">
        <f t="shared" ref="BU516" si="9358">M516/M529</f>
        <v>5.5480010878433503E-2</v>
      </c>
      <c r="BV516" s="133">
        <f t="shared" ref="BV516" si="9359">N516/N529</f>
        <v>5.9157996612630048E-2</v>
      </c>
      <c r="BW516" s="134">
        <f t="shared" ref="BW516" si="9360">O516/O529</f>
        <v>5.5707535438945535E-2</v>
      </c>
      <c r="BX516" s="129">
        <f t="shared" ref="BX516" si="9361">P516/P529</f>
        <v>6.6026645768025083E-2</v>
      </c>
      <c r="BY516" s="130">
        <f t="shared" ref="BY516" si="9362">Q516/Q529</f>
        <v>4.9872122762148335E-2</v>
      </c>
      <c r="BZ516" s="131">
        <f t="shared" ref="BZ516" si="9363">R516/R529</f>
        <v>6.6994572591587517E-2</v>
      </c>
      <c r="CA516" s="132">
        <f t="shared" ref="CA516" si="9364">S516/S529</f>
        <v>5.4429646786334683E-2</v>
      </c>
      <c r="CB516" s="129">
        <f t="shared" ref="CB516" si="9365">T516/T529</f>
        <v>4.7619047619047616E-2</v>
      </c>
      <c r="CC516" s="130">
        <f t="shared" ref="CC516" si="9366">U516/U529</f>
        <v>4.3041606886657105E-2</v>
      </c>
      <c r="CD516" s="131">
        <f t="shared" ref="CD516" si="9367">V516/V529</f>
        <v>5.4794520547945202E-2</v>
      </c>
      <c r="CE516" s="132">
        <f t="shared" ref="CE516" si="9368">W516/W529</f>
        <v>6.5657521286660359E-2</v>
      </c>
      <c r="CF516" s="129">
        <f t="shared" ref="CF516" si="9369">X516/X529</f>
        <v>4.6511627906976744E-2</v>
      </c>
      <c r="CG516" s="130">
        <f t="shared" ref="CG516" si="9370">Y516/Y529</f>
        <v>5.652759084791386E-2</v>
      </c>
      <c r="CH516" s="131">
        <f t="shared" ref="CH516" si="9371">Z516/Z529</f>
        <v>6.6262570602011295E-2</v>
      </c>
      <c r="CI516" s="129">
        <f t="shared" ref="CI516" si="9372">AA516/AA529</f>
        <v>6.1374177542875635E-2</v>
      </c>
      <c r="CJ516" s="135">
        <f t="shared" ref="CJ516" si="9373">AB516/AB529</f>
        <v>5.8791200844626357E-2</v>
      </c>
      <c r="CK516" s="136">
        <f t="shared" ref="CK516" si="9374">AC516/AC529</f>
        <v>5.8938697373573302E-2</v>
      </c>
    </row>
    <row r="517" spans="1:89" ht="14" thickTop="1" x14ac:dyDescent="0.15">
      <c r="A517" s="146" t="s">
        <v>28</v>
      </c>
      <c r="B517" s="203">
        <v>379</v>
      </c>
      <c r="C517" s="197">
        <v>629</v>
      </c>
      <c r="D517" s="198">
        <v>179</v>
      </c>
      <c r="E517" s="199">
        <v>243</v>
      </c>
      <c r="F517" s="196">
        <v>358</v>
      </c>
      <c r="G517" s="200">
        <v>330</v>
      </c>
      <c r="H517" s="198">
        <v>688</v>
      </c>
      <c r="I517" s="199">
        <v>637</v>
      </c>
      <c r="J517" s="196">
        <v>98</v>
      </c>
      <c r="K517" s="197">
        <v>45</v>
      </c>
      <c r="L517" s="198">
        <v>341</v>
      </c>
      <c r="M517" s="196">
        <v>193</v>
      </c>
      <c r="N517" s="201">
        <v>479</v>
      </c>
      <c r="O517" s="204">
        <v>388</v>
      </c>
      <c r="P517" s="196">
        <v>368</v>
      </c>
      <c r="Q517" s="197">
        <v>208</v>
      </c>
      <c r="R517" s="198">
        <v>386</v>
      </c>
      <c r="S517" s="199">
        <v>394</v>
      </c>
      <c r="T517" s="196">
        <v>64</v>
      </c>
      <c r="U517" s="200">
        <v>28</v>
      </c>
      <c r="V517" s="198">
        <v>367</v>
      </c>
      <c r="W517" s="205">
        <v>390</v>
      </c>
      <c r="X517" s="196">
        <v>289</v>
      </c>
      <c r="Y517" s="200">
        <v>134</v>
      </c>
      <c r="Z517" s="198">
        <v>565</v>
      </c>
      <c r="AA517" s="196">
        <v>589</v>
      </c>
      <c r="AB517" s="172">
        <f t="shared" si="9072"/>
        <v>4561</v>
      </c>
      <c r="AC517" s="173">
        <f t="shared" si="9073"/>
        <v>4208</v>
      </c>
      <c r="BI517" s="146" t="s">
        <v>28</v>
      </c>
      <c r="BJ517" s="129">
        <f>B517/B529</f>
        <v>5.2896022330774596E-2</v>
      </c>
      <c r="BK517" s="130">
        <f t="shared" ref="BK517" si="9375">C517/C529</f>
        <v>7.0793472144063022E-2</v>
      </c>
      <c r="BL517" s="131">
        <f t="shared" ref="BL517" si="9376">D517/D529</f>
        <v>6.7343867569601201E-2</v>
      </c>
      <c r="BM517" s="132">
        <f t="shared" ref="BM517" si="9377">E517/E529</f>
        <v>6.282316442605998E-2</v>
      </c>
      <c r="BN517" s="129">
        <f t="shared" ref="BN517" si="9378">F517/F529</f>
        <v>5.3988840295581361E-2</v>
      </c>
      <c r="BO517" s="130">
        <f t="shared" ref="BO517" si="9379">G517/G529</f>
        <v>4.8344564898915907E-2</v>
      </c>
      <c r="BP517" s="131">
        <f t="shared" ref="BP517" si="9380">H517/H529</f>
        <v>6.8376068376068383E-2</v>
      </c>
      <c r="BQ517" s="132">
        <f t="shared" ref="BQ517" si="9381">I517/I529</f>
        <v>6.449326718639263E-2</v>
      </c>
      <c r="BR517" s="129">
        <f t="shared" ref="BR517" si="9382">J517/J529</f>
        <v>6.2420382165605096E-2</v>
      </c>
      <c r="BS517" s="130">
        <f t="shared" ref="BS517" si="9383">K517/K529</f>
        <v>3.7344398340248962E-2</v>
      </c>
      <c r="BT517" s="131">
        <f t="shared" ref="BT517" si="9384">L517/L529</f>
        <v>8.1892411143131602E-2</v>
      </c>
      <c r="BU517" s="129">
        <f t="shared" ref="BU517" si="9385">M517/M529</f>
        <v>5.2488441664400323E-2</v>
      </c>
      <c r="BV517" s="133">
        <f t="shared" ref="BV517" si="9386">N517/N529</f>
        <v>5.7948221630776675E-2</v>
      </c>
      <c r="BW517" s="134">
        <f t="shared" ref="BW517" si="9387">O517/O529</f>
        <v>4.8246704799801046E-2</v>
      </c>
      <c r="BX517" s="129">
        <f t="shared" ref="BX517" si="9388">P517/P529</f>
        <v>7.2100313479623826E-2</v>
      </c>
      <c r="BY517" s="130">
        <f t="shared" ref="BY517" si="9389">Q517/Q529</f>
        <v>5.3196930946291562E-2</v>
      </c>
      <c r="BZ517" s="131">
        <f t="shared" ref="BZ517" si="9390">R517/R529</f>
        <v>6.5468113975576656E-2</v>
      </c>
      <c r="CA517" s="132">
        <f t="shared" ref="CA517" si="9391">S517/S529</f>
        <v>7.6047095155375416E-2</v>
      </c>
      <c r="CB517" s="129">
        <f t="shared" ref="CB517" si="9392">T517/T529</f>
        <v>5.7502246181491468E-2</v>
      </c>
      <c r="CC517" s="130">
        <f t="shared" ref="CC517" si="9393">U517/U529</f>
        <v>4.0172166427546625E-2</v>
      </c>
      <c r="CD517" s="131">
        <f t="shared" ref="CD517" si="9394">V517/V529</f>
        <v>6.9824961948249623E-2</v>
      </c>
      <c r="CE517" s="132">
        <f t="shared" ref="CE517" si="9395">W517/W529</f>
        <v>7.3793755912961209E-2</v>
      </c>
      <c r="CF517" s="129">
        <f t="shared" ref="CF517" si="9396">X517/X529</f>
        <v>7.2268067016754187E-2</v>
      </c>
      <c r="CG517" s="130">
        <f t="shared" ref="CG517" si="9397">Y517/Y529</f>
        <v>6.0116644235082999E-2</v>
      </c>
      <c r="CH517" s="131">
        <f t="shared" ref="CH517" si="9398">Z517/Z529</f>
        <v>7.7834412453505988E-2</v>
      </c>
      <c r="CI517" s="129">
        <f t="shared" ref="CI517" si="9399">AA517/AA529</f>
        <v>6.3531442131377416E-2</v>
      </c>
      <c r="CJ517" s="135">
        <f t="shared" ref="CJ517" si="9400">AB517/AB529</f>
        <v>6.5964739742273265E-2</v>
      </c>
      <c r="CK517" s="136">
        <f t="shared" ref="CK517" si="9401">AC517/AC529</f>
        <v>6.1027076414369205E-2</v>
      </c>
    </row>
    <row r="518" spans="1:89" x14ac:dyDescent="0.15">
      <c r="A518" s="137" t="s">
        <v>29</v>
      </c>
      <c r="B518" s="206">
        <v>505</v>
      </c>
      <c r="C518" s="190">
        <v>516</v>
      </c>
      <c r="D518" s="191">
        <v>197</v>
      </c>
      <c r="E518" s="192">
        <v>263</v>
      </c>
      <c r="F518" s="189">
        <v>386</v>
      </c>
      <c r="G518" s="193">
        <v>557</v>
      </c>
      <c r="H518" s="191">
        <v>778</v>
      </c>
      <c r="I518" s="192">
        <v>719</v>
      </c>
      <c r="J518" s="189">
        <v>158</v>
      </c>
      <c r="K518" s="190">
        <v>48</v>
      </c>
      <c r="L518" s="191">
        <v>312</v>
      </c>
      <c r="M518" s="189">
        <v>182</v>
      </c>
      <c r="N518" s="194">
        <v>556</v>
      </c>
      <c r="O518" s="207">
        <v>466</v>
      </c>
      <c r="P518" s="189">
        <v>399</v>
      </c>
      <c r="Q518" s="190">
        <v>265</v>
      </c>
      <c r="R518" s="191">
        <v>375</v>
      </c>
      <c r="S518" s="192">
        <v>364</v>
      </c>
      <c r="T518" s="189">
        <v>115</v>
      </c>
      <c r="U518" s="193">
        <v>23</v>
      </c>
      <c r="V518" s="191">
        <v>373</v>
      </c>
      <c r="W518" s="208">
        <v>380</v>
      </c>
      <c r="X518" s="189">
        <v>304</v>
      </c>
      <c r="Y518" s="193">
        <v>149</v>
      </c>
      <c r="Z518" s="191">
        <v>593</v>
      </c>
      <c r="AA518" s="189">
        <v>643</v>
      </c>
      <c r="AB518" s="172">
        <f t="shared" si="9072"/>
        <v>5051</v>
      </c>
      <c r="AC518" s="173">
        <f t="shared" si="9073"/>
        <v>4575</v>
      </c>
      <c r="BI518" s="137" t="s">
        <v>29</v>
      </c>
      <c r="BJ518" s="129">
        <f>B518/B529</f>
        <v>7.048150732728542E-2</v>
      </c>
      <c r="BK518" s="130">
        <f t="shared" ref="BK518" si="9402">C518/C529</f>
        <v>5.8075407990996059E-2</v>
      </c>
      <c r="BL518" s="131">
        <f t="shared" ref="BL518" si="9403">D518/D529</f>
        <v>7.411587659894657E-2</v>
      </c>
      <c r="BM518" s="132">
        <f t="shared" ref="BM518" si="9404">E518/E529</f>
        <v>6.7993795243019642E-2</v>
      </c>
      <c r="BN518" s="129">
        <f t="shared" ref="BN518" si="9405">F518/F529</f>
        <v>5.8211431156688281E-2</v>
      </c>
      <c r="BO518" s="130">
        <f t="shared" ref="BO518" si="9406">G518/G529</f>
        <v>8.1599765602109575E-2</v>
      </c>
      <c r="BP518" s="131">
        <f t="shared" ref="BP518" si="9407">H518/H529</f>
        <v>7.7320612204333131E-2</v>
      </c>
      <c r="BQ518" s="132">
        <f t="shared" ref="BQ518" si="9408">I518/I529</f>
        <v>7.2795383213526368E-2</v>
      </c>
      <c r="BR518" s="129">
        <f t="shared" ref="BR518" si="9409">J518/J529</f>
        <v>0.10063694267515924</v>
      </c>
      <c r="BS518" s="130">
        <f t="shared" ref="BS518" si="9410">K518/K529</f>
        <v>3.9834024896265557E-2</v>
      </c>
      <c r="BT518" s="131">
        <f t="shared" ref="BT518" si="9411">L518/L529</f>
        <v>7.492795389048991E-2</v>
      </c>
      <c r="BU518" s="129">
        <f t="shared" ref="BU518" si="9412">M518/M529</f>
        <v>4.9496872450367144E-2</v>
      </c>
      <c r="BV518" s="133">
        <f t="shared" ref="BV518" si="9413">N518/N529</f>
        <v>6.7263488991047671E-2</v>
      </c>
      <c r="BW518" s="134">
        <f t="shared" ref="BW518" si="9414">O518/O529</f>
        <v>5.7945784630688883E-2</v>
      </c>
      <c r="BX518" s="129">
        <f t="shared" ref="BX518" si="9415">P518/P529</f>
        <v>7.8173981191222569E-2</v>
      </c>
      <c r="BY518" s="130">
        <f t="shared" ref="BY518" si="9416">Q518/Q529</f>
        <v>6.7774936061381075E-2</v>
      </c>
      <c r="BZ518" s="131">
        <f t="shared" ref="BZ518" si="9417">R518/R529</f>
        <v>6.3602442333785619E-2</v>
      </c>
      <c r="CA518" s="132">
        <f t="shared" ref="CA518" si="9418">S518/S529</f>
        <v>7.0256707199382359E-2</v>
      </c>
      <c r="CB518" s="129">
        <f t="shared" ref="CB518" si="9419">T518/T529</f>
        <v>0.10332434860736747</v>
      </c>
      <c r="CC518" s="130">
        <f t="shared" ref="CC518" si="9420">U518/U529</f>
        <v>3.2998565279770443E-2</v>
      </c>
      <c r="CD518" s="131">
        <f t="shared" ref="CD518" si="9421">V518/V529</f>
        <v>7.0966514459665148E-2</v>
      </c>
      <c r="CE518" s="132">
        <f t="shared" ref="CE518" si="9422">W518/W529</f>
        <v>7.1901608325449382E-2</v>
      </c>
      <c r="CF518" s="129">
        <f t="shared" ref="CF518" si="9423">X518/X529</f>
        <v>7.6019004751187794E-2</v>
      </c>
      <c r="CG518" s="130">
        <f t="shared" ref="CG518" si="9424">Y518/Y529</f>
        <v>6.684611933602512E-2</v>
      </c>
      <c r="CH518" s="131">
        <f t="shared" ref="CH518" si="9425">Z518/Z529</f>
        <v>8.1691693070670895E-2</v>
      </c>
      <c r="CI518" s="129">
        <f t="shared" ref="CI518" si="9426">AA518/AA529</f>
        <v>6.9356056520332221E-2</v>
      </c>
      <c r="CJ518" s="135">
        <f t="shared" ref="CJ518" si="9427">AB518/AB529</f>
        <v>7.3051501959706694E-2</v>
      </c>
      <c r="CK518" s="136">
        <f t="shared" ref="CK518" si="9428">AC518/AC529</f>
        <v>6.6349542441953208E-2</v>
      </c>
    </row>
    <row r="519" spans="1:89" x14ac:dyDescent="0.15">
      <c r="A519" s="146" t="s">
        <v>30</v>
      </c>
      <c r="B519" s="203">
        <v>527</v>
      </c>
      <c r="C519" s="197">
        <v>589</v>
      </c>
      <c r="D519" s="198">
        <v>185</v>
      </c>
      <c r="E519" s="199">
        <v>265</v>
      </c>
      <c r="F519" s="196">
        <v>400</v>
      </c>
      <c r="G519" s="200">
        <v>548</v>
      </c>
      <c r="H519" s="198">
        <v>820</v>
      </c>
      <c r="I519" s="199">
        <v>637</v>
      </c>
      <c r="J519" s="196">
        <v>163</v>
      </c>
      <c r="K519" s="197">
        <v>38</v>
      </c>
      <c r="L519" s="198">
        <v>292</v>
      </c>
      <c r="M519" s="196">
        <v>151</v>
      </c>
      <c r="N519" s="201">
        <v>602</v>
      </c>
      <c r="O519" s="204">
        <v>489</v>
      </c>
      <c r="P519" s="196">
        <v>354</v>
      </c>
      <c r="Q519" s="197">
        <v>298</v>
      </c>
      <c r="R519" s="198">
        <v>345</v>
      </c>
      <c r="S519" s="199">
        <v>404</v>
      </c>
      <c r="T519" s="196">
        <v>173</v>
      </c>
      <c r="U519" s="200">
        <v>23</v>
      </c>
      <c r="V519" s="198">
        <v>381</v>
      </c>
      <c r="W519" s="205">
        <v>350</v>
      </c>
      <c r="X519" s="196">
        <v>339</v>
      </c>
      <c r="Y519" s="200">
        <v>166</v>
      </c>
      <c r="Z519" s="198">
        <v>500</v>
      </c>
      <c r="AA519" s="196">
        <v>733</v>
      </c>
      <c r="AB519" s="172">
        <f t="shared" si="9072"/>
        <v>5081</v>
      </c>
      <c r="AC519" s="173">
        <f t="shared" si="9073"/>
        <v>4691</v>
      </c>
      <c r="BI519" s="146" t="s">
        <v>30</v>
      </c>
      <c r="BJ519" s="129">
        <f>B519/B529</f>
        <v>7.3551988834612697E-2</v>
      </c>
      <c r="BK519" s="130">
        <f t="shared" ref="BK519" si="9429">C519/C529</f>
        <v>6.629150253235791E-2</v>
      </c>
      <c r="BL519" s="131">
        <f t="shared" ref="BL519" si="9430">D519/D529</f>
        <v>6.9601203912716333E-2</v>
      </c>
      <c r="BM519" s="132">
        <f t="shared" ref="BM519" si="9431">E519/E529</f>
        <v>6.8510858324715609E-2</v>
      </c>
      <c r="BN519" s="129">
        <f t="shared" ref="BN519" si="9432">F519/F529</f>
        <v>6.0322726587241741E-2</v>
      </c>
      <c r="BO519" s="130">
        <f t="shared" ref="BO519" si="9433">G519/G529</f>
        <v>8.028127746850279E-2</v>
      </c>
      <c r="BP519" s="131">
        <f t="shared" ref="BP519" si="9434">H519/H529</f>
        <v>8.1494732657523355E-2</v>
      </c>
      <c r="BQ519" s="132">
        <f t="shared" ref="BQ519" si="9435">I519/I529</f>
        <v>6.449326718639263E-2</v>
      </c>
      <c r="BR519" s="129">
        <f t="shared" ref="BR519" si="9436">J519/J529</f>
        <v>0.10382165605095542</v>
      </c>
      <c r="BS519" s="130">
        <f t="shared" ref="BS519" si="9437">K519/K529</f>
        <v>3.1535269709543567E-2</v>
      </c>
      <c r="BT519" s="131">
        <f t="shared" ref="BT519" si="9438">L519/L529</f>
        <v>7.0124879923150821E-2</v>
      </c>
      <c r="BU519" s="129">
        <f t="shared" ref="BU519" si="9439">M519/M529</f>
        <v>4.1066086483546371E-2</v>
      </c>
      <c r="BV519" s="133">
        <f t="shared" ref="BV519" si="9440">N519/N529</f>
        <v>7.2828453907573185E-2</v>
      </c>
      <c r="BW519" s="134">
        <f t="shared" ref="BW519" si="9441">O519/O529</f>
        <v>6.0805769709027603E-2</v>
      </c>
      <c r="BX519" s="129">
        <f t="shared" ref="BX519" si="9442">P519/P529</f>
        <v>6.9357366771159876E-2</v>
      </c>
      <c r="BY519" s="130">
        <f t="shared" ref="BY519" si="9443">Q519/Q529</f>
        <v>7.6214833759590789E-2</v>
      </c>
      <c r="BZ519" s="131">
        <f t="shared" ref="BZ519" si="9444">R519/R529</f>
        <v>5.8514246947082765E-2</v>
      </c>
      <c r="CA519" s="132">
        <f t="shared" ref="CA519" si="9445">S519/S529</f>
        <v>7.7977224474039764E-2</v>
      </c>
      <c r="CB519" s="129">
        <f t="shared" ref="CB519" si="9446">T519/T529</f>
        <v>0.1554357592093441</v>
      </c>
      <c r="CC519" s="130">
        <f t="shared" ref="CC519" si="9447">U519/U529</f>
        <v>3.2998565279770443E-2</v>
      </c>
      <c r="CD519" s="131">
        <f t="shared" ref="CD519" si="9448">V519/V529</f>
        <v>7.2488584474885848E-2</v>
      </c>
      <c r="CE519" s="132">
        <f t="shared" ref="CE519" si="9449">W519/W529</f>
        <v>6.6225165562913912E-2</v>
      </c>
      <c r="CF519" s="129">
        <f t="shared" ref="CF519" si="9450">X519/X529</f>
        <v>8.4771192798199543E-2</v>
      </c>
      <c r="CG519" s="130">
        <f t="shared" ref="CG519" si="9451">Y519/Y529</f>
        <v>7.4472857783759533E-2</v>
      </c>
      <c r="CH519" s="131">
        <f t="shared" ref="CH519" si="9452">Z519/Z529</f>
        <v>6.8880011020801768E-2</v>
      </c>
      <c r="CI519" s="129">
        <f t="shared" ref="CI519" si="9453">AA519/AA529</f>
        <v>7.9063747168590229E-2</v>
      </c>
      <c r="CJ519" s="135">
        <f t="shared" ref="CJ519" si="9454">AB519/AB529</f>
        <v>7.348538536077405E-2</v>
      </c>
      <c r="CK519" s="136">
        <f t="shared" ref="CK519" si="9455">AC519/AC529</f>
        <v>6.8031847780372134E-2</v>
      </c>
    </row>
    <row r="520" spans="1:89" x14ac:dyDescent="0.15">
      <c r="A520" s="137" t="s">
        <v>31</v>
      </c>
      <c r="B520" s="206">
        <v>657</v>
      </c>
      <c r="C520" s="190">
        <v>688</v>
      </c>
      <c r="D520" s="191">
        <v>157</v>
      </c>
      <c r="E520" s="192">
        <v>284</v>
      </c>
      <c r="F520" s="189">
        <v>328</v>
      </c>
      <c r="G520" s="193">
        <v>758</v>
      </c>
      <c r="H520" s="191">
        <v>776</v>
      </c>
      <c r="I520" s="192">
        <v>706</v>
      </c>
      <c r="J520" s="189">
        <v>153</v>
      </c>
      <c r="K520" s="190">
        <v>38</v>
      </c>
      <c r="L520" s="191">
        <v>310</v>
      </c>
      <c r="M520" s="189">
        <v>129</v>
      </c>
      <c r="N520" s="194">
        <v>545</v>
      </c>
      <c r="O520" s="207">
        <v>422</v>
      </c>
      <c r="P520" s="189">
        <v>278</v>
      </c>
      <c r="Q520" s="190">
        <v>270</v>
      </c>
      <c r="R520" s="191">
        <v>303</v>
      </c>
      <c r="S520" s="192">
        <v>434</v>
      </c>
      <c r="T520" s="189">
        <v>108</v>
      </c>
      <c r="U520" s="193">
        <v>27</v>
      </c>
      <c r="V520" s="191">
        <v>446</v>
      </c>
      <c r="W520" s="208">
        <v>318</v>
      </c>
      <c r="X520" s="189">
        <v>277</v>
      </c>
      <c r="Y520" s="193">
        <v>179</v>
      </c>
      <c r="Z520" s="191">
        <v>503</v>
      </c>
      <c r="AA520" s="189">
        <v>730</v>
      </c>
      <c r="AB520" s="172">
        <f t="shared" si="9072"/>
        <v>4841</v>
      </c>
      <c r="AC520" s="173">
        <f t="shared" si="9073"/>
        <v>4983</v>
      </c>
      <c r="BI520" s="137" t="s">
        <v>31</v>
      </c>
      <c r="BJ520" s="129">
        <f>B520/B529</f>
        <v>9.1695743196092111E-2</v>
      </c>
      <c r="BK520" s="130">
        <f t="shared" ref="BK520" si="9456">C520/C529</f>
        <v>7.7433877321328087E-2</v>
      </c>
      <c r="BL520" s="131">
        <f t="shared" ref="BL520" si="9457">D520/D529</f>
        <v>5.9066967644845751E-2</v>
      </c>
      <c r="BM520" s="132">
        <f t="shared" ref="BM520" si="9458">E520/E529</f>
        <v>7.3422957600827302E-2</v>
      </c>
      <c r="BN520" s="129">
        <f t="shared" ref="BN520" si="9459">F520/F529</f>
        <v>4.9464635801538231E-2</v>
      </c>
      <c r="BO520" s="130">
        <f t="shared" ref="BO520" si="9460">G520/G529</f>
        <v>0.11104600058599473</v>
      </c>
      <c r="BP520" s="131">
        <f t="shared" ref="BP520" si="9461">H520/H529</f>
        <v>7.7121844563705022E-2</v>
      </c>
      <c r="BQ520" s="132">
        <f t="shared" ref="BQ520" si="9462">I520/I529</f>
        <v>7.1479194087273462E-2</v>
      </c>
      <c r="BR520" s="129">
        <f t="shared" ref="BR520" si="9463">J520/J529</f>
        <v>9.7452229299363063E-2</v>
      </c>
      <c r="BS520" s="130">
        <f t="shared" ref="BS520" si="9464">K520/K529</f>
        <v>3.1535269709543567E-2</v>
      </c>
      <c r="BT520" s="131">
        <f t="shared" ref="BT520" si="9465">L520/L529</f>
        <v>7.4447646493756001E-2</v>
      </c>
      <c r="BU520" s="129">
        <f t="shared" ref="BU520" si="9466">M520/M529</f>
        <v>3.5082948055480012E-2</v>
      </c>
      <c r="BV520" s="133">
        <f t="shared" ref="BV520" si="9467">N520/N529</f>
        <v>6.5932736511008949E-2</v>
      </c>
      <c r="BW520" s="134">
        <f t="shared" ref="BW520" si="9468">O520/O529</f>
        <v>5.2474508828649589E-2</v>
      </c>
      <c r="BX520" s="129">
        <f t="shared" ref="BX520" si="9469">P520/P529</f>
        <v>5.4467084639498432E-2</v>
      </c>
      <c r="BY520" s="130">
        <f t="shared" ref="BY520" si="9470">Q520/Q529</f>
        <v>6.9053708439897693E-2</v>
      </c>
      <c r="BZ520" s="131">
        <f t="shared" ref="BZ520" si="9471">R520/R529</f>
        <v>5.1390773405698781E-2</v>
      </c>
      <c r="CA520" s="132">
        <f t="shared" ref="CA520" si="9472">S520/S529</f>
        <v>8.3767612430032806E-2</v>
      </c>
      <c r="CB520" s="129">
        <f t="shared" ref="CB520" si="9473">T520/T529</f>
        <v>9.7035040431266845E-2</v>
      </c>
      <c r="CC520" s="130">
        <f t="shared" ref="CC520" si="9474">U520/U529</f>
        <v>3.8737446197991389E-2</v>
      </c>
      <c r="CD520" s="131">
        <f t="shared" ref="CD520" si="9475">V520/V529</f>
        <v>8.4855403348554029E-2</v>
      </c>
      <c r="CE520" s="132">
        <f t="shared" ref="CE520" si="9476">W520/W529</f>
        <v>6.0170293282876063E-2</v>
      </c>
      <c r="CF520" s="129">
        <f t="shared" ref="CF520" si="9477">X520/X529</f>
        <v>6.9267316829207295E-2</v>
      </c>
      <c r="CG520" s="130">
        <f t="shared" ref="CG520" si="9478">Y520/Y529</f>
        <v>8.0305069537909377E-2</v>
      </c>
      <c r="CH520" s="131">
        <f t="shared" ref="CH520" si="9479">Z520/Z529</f>
        <v>6.929329108692657E-2</v>
      </c>
      <c r="CI520" s="129">
        <f t="shared" ref="CI520" si="9480">AA520/AA529</f>
        <v>7.874015748031496E-2</v>
      </c>
      <c r="CJ520" s="135">
        <f t="shared" ref="CJ520" si="9481">AB520/AB529</f>
        <v>7.0014318152235216E-2</v>
      </c>
      <c r="CK520" s="136">
        <f t="shared" ref="CK520" si="9482">AC520/AC529</f>
        <v>7.2266616390874949E-2</v>
      </c>
    </row>
    <row r="521" spans="1:89" x14ac:dyDescent="0.15">
      <c r="A521" s="146" t="s">
        <v>32</v>
      </c>
      <c r="B521" s="203">
        <v>605</v>
      </c>
      <c r="C521" s="197">
        <v>531</v>
      </c>
      <c r="D521" s="198">
        <v>117</v>
      </c>
      <c r="E521" s="199">
        <v>229</v>
      </c>
      <c r="F521" s="196">
        <v>242</v>
      </c>
      <c r="G521" s="200">
        <v>818</v>
      </c>
      <c r="H521" s="198">
        <v>711</v>
      </c>
      <c r="I521" s="199">
        <v>649</v>
      </c>
      <c r="J521" s="196">
        <v>185</v>
      </c>
      <c r="K521" s="197">
        <v>32</v>
      </c>
      <c r="L521" s="198">
        <v>412</v>
      </c>
      <c r="M521" s="196">
        <v>75</v>
      </c>
      <c r="N521" s="201">
        <v>598</v>
      </c>
      <c r="O521" s="204">
        <v>466</v>
      </c>
      <c r="P521" s="196">
        <v>247</v>
      </c>
      <c r="Q521" s="197">
        <v>324</v>
      </c>
      <c r="R521" s="198">
        <v>346</v>
      </c>
      <c r="S521" s="199">
        <v>447</v>
      </c>
      <c r="T521" s="196">
        <v>48</v>
      </c>
      <c r="U521" s="200">
        <v>22</v>
      </c>
      <c r="V521" s="198">
        <v>551</v>
      </c>
      <c r="W521" s="205">
        <v>315</v>
      </c>
      <c r="X521" s="196">
        <v>275</v>
      </c>
      <c r="Y521" s="200">
        <v>125</v>
      </c>
      <c r="Z521" s="198">
        <v>345</v>
      </c>
      <c r="AA521" s="196">
        <v>702</v>
      </c>
      <c r="AB521" s="172">
        <f t="shared" si="9072"/>
        <v>4682</v>
      </c>
      <c r="AC521" s="173">
        <f t="shared" si="9073"/>
        <v>4735</v>
      </c>
      <c r="BI521" s="146" t="s">
        <v>32</v>
      </c>
      <c r="BJ521" s="129">
        <f>B521/B529</f>
        <v>8.4438241451500348E-2</v>
      </c>
      <c r="BK521" s="130">
        <f t="shared" ref="BK521" si="9483">C521/C529</f>
        <v>5.9763646595385481E-2</v>
      </c>
      <c r="BL521" s="131">
        <f t="shared" ref="BL521" si="9484">D521/D529</f>
        <v>4.4018058690744918E-2</v>
      </c>
      <c r="BM521" s="132">
        <f t="shared" ref="BM521" si="9485">E521/E529</f>
        <v>5.9203722854188214E-2</v>
      </c>
      <c r="BN521" s="129">
        <f t="shared" ref="BN521" si="9486">F521/F529</f>
        <v>3.6495249585281254E-2</v>
      </c>
      <c r="BO521" s="130">
        <f t="shared" ref="BO521" si="9487">G521/G529</f>
        <v>0.11983592147670671</v>
      </c>
      <c r="BP521" s="131">
        <f t="shared" ref="BP521" si="9488">H521/H529</f>
        <v>7.0661896243291597E-2</v>
      </c>
      <c r="BQ521" s="132">
        <f t="shared" ref="BQ521" si="9489">I521/I529</f>
        <v>6.5708210995241476E-2</v>
      </c>
      <c r="BR521" s="129">
        <f t="shared" ref="BR521" si="9490">J521/J529</f>
        <v>0.1178343949044586</v>
      </c>
      <c r="BS521" s="130">
        <f t="shared" ref="BS521" si="9491">K521/K529</f>
        <v>2.6556016597510373E-2</v>
      </c>
      <c r="BT521" s="131">
        <f t="shared" ref="BT521" si="9492">L521/L529</f>
        <v>9.8943323727185395E-2</v>
      </c>
      <c r="BU521" s="129">
        <f t="shared" ref="BU521" si="9493">M521/M529</f>
        <v>2.0397062822953494E-2</v>
      </c>
      <c r="BV521" s="133">
        <f t="shared" ref="BV521" si="9494">N521/N529</f>
        <v>7.2344543914831846E-2</v>
      </c>
      <c r="BW521" s="134">
        <f t="shared" ref="BW521" si="9495">O521/O529</f>
        <v>5.7945784630688883E-2</v>
      </c>
      <c r="BX521" s="129">
        <f t="shared" ref="BX521" si="9496">P521/P529</f>
        <v>4.8393416927899689E-2</v>
      </c>
      <c r="BY521" s="130">
        <f t="shared" ref="BY521" si="9497">Q521/Q529</f>
        <v>8.2864450127877243E-2</v>
      </c>
      <c r="BZ521" s="131">
        <f t="shared" ref="BZ521" si="9498">R521/R529</f>
        <v>5.868385345997286E-2</v>
      </c>
      <c r="CA521" s="132">
        <f t="shared" ref="CA521" si="9499">S521/S529</f>
        <v>8.6276780544296466E-2</v>
      </c>
      <c r="CB521" s="129">
        <f t="shared" ref="CB521" si="9500">T521/T529</f>
        <v>4.3126684636118601E-2</v>
      </c>
      <c r="CC521" s="130">
        <f t="shared" ref="CC521" si="9501">U521/U529</f>
        <v>3.1563845050215207E-2</v>
      </c>
      <c r="CD521" s="131">
        <f t="shared" ref="CD521" si="9502">V521/V529</f>
        <v>0.10483257229832572</v>
      </c>
      <c r="CE521" s="132">
        <f t="shared" ref="CE521" si="9503">W521/W529</f>
        <v>5.9602649006622516E-2</v>
      </c>
      <c r="CF521" s="129">
        <f t="shared" ref="CF521" si="9504">X521/X529</f>
        <v>6.876719179794949E-2</v>
      </c>
      <c r="CG521" s="130">
        <f t="shared" ref="CG521" si="9505">Y521/Y529</f>
        <v>5.6078959174517724E-2</v>
      </c>
      <c r="CH521" s="131">
        <f t="shared" ref="CH521" si="9506">Z521/Z529</f>
        <v>4.7527207604353215E-2</v>
      </c>
      <c r="CI521" s="129">
        <f t="shared" ref="CI521" si="9507">AA521/AA529</f>
        <v>7.5719987056412474E-2</v>
      </c>
      <c r="CJ521" s="135">
        <f t="shared" ref="CJ521" si="9508">AB521/AB529</f>
        <v>6.7714736126578245E-2</v>
      </c>
      <c r="CK521" s="136">
        <f t="shared" ref="CK521" si="9509">AC521/AC529</f>
        <v>6.8669963598393113E-2</v>
      </c>
    </row>
    <row r="522" spans="1:89" x14ac:dyDescent="0.15">
      <c r="A522" s="137" t="s">
        <v>33</v>
      </c>
      <c r="B522" s="206">
        <v>378</v>
      </c>
      <c r="C522" s="190">
        <v>576</v>
      </c>
      <c r="D522" s="191">
        <v>73</v>
      </c>
      <c r="E522" s="192">
        <v>273</v>
      </c>
      <c r="F522" s="189">
        <v>169</v>
      </c>
      <c r="G522" s="193">
        <v>815</v>
      </c>
      <c r="H522" s="191">
        <v>537</v>
      </c>
      <c r="I522" s="192">
        <v>643</v>
      </c>
      <c r="J522" s="189">
        <v>80</v>
      </c>
      <c r="K522" s="190">
        <v>44</v>
      </c>
      <c r="L522" s="191">
        <v>318</v>
      </c>
      <c r="M522" s="189">
        <v>77</v>
      </c>
      <c r="N522" s="194">
        <v>424</v>
      </c>
      <c r="O522" s="207">
        <v>397</v>
      </c>
      <c r="P522" s="189">
        <v>217</v>
      </c>
      <c r="Q522" s="190">
        <v>256</v>
      </c>
      <c r="R522" s="191">
        <v>297</v>
      </c>
      <c r="S522" s="192">
        <v>345</v>
      </c>
      <c r="T522" s="189">
        <v>42</v>
      </c>
      <c r="U522" s="193">
        <v>35</v>
      </c>
      <c r="V522" s="191">
        <v>490</v>
      </c>
      <c r="W522" s="208">
        <v>150</v>
      </c>
      <c r="X522" s="189">
        <v>148</v>
      </c>
      <c r="Y522" s="193">
        <v>87</v>
      </c>
      <c r="Z522" s="191">
        <v>263</v>
      </c>
      <c r="AA522" s="189">
        <v>575</v>
      </c>
      <c r="AB522" s="172">
        <f t="shared" si="9072"/>
        <v>3436</v>
      </c>
      <c r="AC522" s="173">
        <f t="shared" si="9073"/>
        <v>4273</v>
      </c>
      <c r="BI522" s="137" t="s">
        <v>33</v>
      </c>
      <c r="BJ522" s="129">
        <f>B522/B529</f>
        <v>5.275645498953245E-2</v>
      </c>
      <c r="BK522" s="130">
        <f t="shared" ref="BK522" si="9510">C522/C529</f>
        <v>6.4828362408553747E-2</v>
      </c>
      <c r="BL522" s="131">
        <f t="shared" ref="BL522" si="9511">D522/D529</f>
        <v>2.7464258841234011E-2</v>
      </c>
      <c r="BM522" s="132">
        <f t="shared" ref="BM522" si="9512">E522/E529</f>
        <v>7.057911065149948E-2</v>
      </c>
      <c r="BN522" s="129">
        <f t="shared" ref="BN522" si="9513">F522/F529</f>
        <v>2.5486351983109636E-2</v>
      </c>
      <c r="BO522" s="130">
        <f t="shared" ref="BO522" si="9514">G522/G529</f>
        <v>0.1193964254321711</v>
      </c>
      <c r="BP522" s="131">
        <f t="shared" ref="BP522" si="9515">H522/H529</f>
        <v>5.3369111508646393E-2</v>
      </c>
      <c r="BQ522" s="132">
        <f t="shared" ref="BQ522" si="9516">I522/I529</f>
        <v>6.5100739090817053E-2</v>
      </c>
      <c r="BR522" s="129">
        <f t="shared" ref="BR522" si="9517">J522/J529</f>
        <v>5.0955414012738856E-2</v>
      </c>
      <c r="BS522" s="130">
        <f t="shared" ref="BS522" si="9518">K522/K529</f>
        <v>3.6514522821576766E-2</v>
      </c>
      <c r="BT522" s="131">
        <f t="shared" ref="BT522" si="9519">L522/L529</f>
        <v>7.6368876080691636E-2</v>
      </c>
      <c r="BU522" s="129">
        <f t="shared" ref="BU522" si="9520">M522/M529</f>
        <v>2.0940984498232253E-2</v>
      </c>
      <c r="BV522" s="133">
        <f t="shared" ref="BV522" si="9521">N522/N529</f>
        <v>5.1294459230583109E-2</v>
      </c>
      <c r="BW522" s="134">
        <f t="shared" ref="BW522" si="9522">O522/O529</f>
        <v>4.9365829395672717E-2</v>
      </c>
      <c r="BX522" s="129">
        <f t="shared" ref="BX522" si="9523">P522/P529</f>
        <v>4.2515673981191222E-2</v>
      </c>
      <c r="BY522" s="130">
        <f t="shared" ref="BY522" si="9524">Q522/Q529</f>
        <v>6.5473145780051145E-2</v>
      </c>
      <c r="BZ522" s="131">
        <f t="shared" ref="BZ522" si="9525">R522/R529</f>
        <v>5.0373134328358209E-2</v>
      </c>
      <c r="CA522" s="132">
        <f t="shared" ref="CA522" si="9526">S522/S529</f>
        <v>6.6589461493920088E-2</v>
      </c>
      <c r="CB522" s="129">
        <f t="shared" ref="CB522" si="9527">T522/T529</f>
        <v>3.7735849056603772E-2</v>
      </c>
      <c r="CC522" s="130">
        <f t="shared" ref="CC522" si="9528">U522/U529</f>
        <v>5.0215208034433287E-2</v>
      </c>
      <c r="CD522" s="131">
        <f t="shared" ref="CD522" si="9529">V522/V529</f>
        <v>9.3226788432267879E-2</v>
      </c>
      <c r="CE522" s="132">
        <f t="shared" ref="CE522" si="9530">W522/W529</f>
        <v>2.8382213812677391E-2</v>
      </c>
      <c r="CF522" s="129">
        <f t="shared" ref="CF522" si="9531">X522/X529</f>
        <v>3.7009252313078271E-2</v>
      </c>
      <c r="CG522" s="130">
        <f t="shared" ref="CG522" si="9532">Y522/Y529</f>
        <v>3.9030955585464336E-2</v>
      </c>
      <c r="CH522" s="131">
        <f t="shared" ref="CH522" si="9533">Z522/Z529</f>
        <v>3.6230885796941725E-2</v>
      </c>
      <c r="CI522" s="129">
        <f t="shared" ref="CI522" si="9534">AA522/AA529</f>
        <v>6.2021356919426167E-2</v>
      </c>
      <c r="CJ522" s="135">
        <f t="shared" ref="CJ522" si="9535">AB522/AB529</f>
        <v>4.9694112202247516E-2</v>
      </c>
      <c r="CK522" s="136">
        <f t="shared" ref="CK522" si="9536">AC522/AC529</f>
        <v>6.1969747509172918E-2</v>
      </c>
    </row>
    <row r="523" spans="1:89" x14ac:dyDescent="0.15">
      <c r="A523" s="146" t="s">
        <v>34</v>
      </c>
      <c r="B523" s="203">
        <v>43</v>
      </c>
      <c r="C523" s="197">
        <v>477</v>
      </c>
      <c r="D523" s="198">
        <v>8</v>
      </c>
      <c r="E523" s="199">
        <v>258</v>
      </c>
      <c r="F523" s="196">
        <v>45</v>
      </c>
      <c r="G523" s="200">
        <v>566</v>
      </c>
      <c r="H523" s="198">
        <v>118</v>
      </c>
      <c r="I523" s="199">
        <v>553</v>
      </c>
      <c r="J523" s="196">
        <v>21</v>
      </c>
      <c r="K523" s="197">
        <v>47</v>
      </c>
      <c r="L523" s="198">
        <v>401</v>
      </c>
      <c r="M523" s="196">
        <v>34</v>
      </c>
      <c r="N523" s="201">
        <v>286</v>
      </c>
      <c r="O523" s="204">
        <v>269</v>
      </c>
      <c r="P523" s="196">
        <v>67</v>
      </c>
      <c r="Q523" s="197">
        <v>179</v>
      </c>
      <c r="R523" s="198">
        <v>110</v>
      </c>
      <c r="S523" s="199">
        <v>242</v>
      </c>
      <c r="T523" s="196">
        <v>19</v>
      </c>
      <c r="U523" s="200">
        <v>44</v>
      </c>
      <c r="V523" s="198">
        <v>208</v>
      </c>
      <c r="W523" s="205">
        <v>81</v>
      </c>
      <c r="X523" s="196">
        <v>61</v>
      </c>
      <c r="Y523" s="200">
        <v>101</v>
      </c>
      <c r="Z523" s="198">
        <v>192</v>
      </c>
      <c r="AA523" s="196">
        <v>369</v>
      </c>
      <c r="AB523" s="172">
        <f t="shared" si="9072"/>
        <v>1579</v>
      </c>
      <c r="AC523" s="173">
        <f t="shared" si="9073"/>
        <v>3220</v>
      </c>
      <c r="BI523" s="146" t="s">
        <v>34</v>
      </c>
      <c r="BJ523" s="129">
        <f>B523/B529</f>
        <v>6.0013956734124218E-3</v>
      </c>
      <c r="BK523" s="130">
        <f t="shared" ref="BK523" si="9537">C523/C529</f>
        <v>5.3685987619583569E-2</v>
      </c>
      <c r="BL523" s="131">
        <f t="shared" ref="BL523" si="9538">D523/D529</f>
        <v>3.0097817908201654E-3</v>
      </c>
      <c r="BM523" s="132">
        <f t="shared" ref="BM523" si="9539">E523/E529</f>
        <v>6.6701137538779737E-2</v>
      </c>
      <c r="BN523" s="129">
        <f t="shared" ref="BN523" si="9540">F523/F529</f>
        <v>6.7863067410646963E-3</v>
      </c>
      <c r="BO523" s="130">
        <f t="shared" ref="BO523" si="9541">G523/G529</f>
        <v>8.2918253735716374E-2</v>
      </c>
      <c r="BP523" s="131">
        <f t="shared" ref="BP523" si="9542">H523/H529</f>
        <v>1.1727290797058238E-2</v>
      </c>
      <c r="BQ523" s="132">
        <f t="shared" ref="BQ523" si="9543">I523/I529</f>
        <v>5.5988660524450742E-2</v>
      </c>
      <c r="BR523" s="129">
        <f t="shared" ref="BR523" si="9544">J523/J529</f>
        <v>1.337579617834395E-2</v>
      </c>
      <c r="BS523" s="130">
        <f t="shared" ref="BS523" si="9545">K523/K529</f>
        <v>3.9004149377593361E-2</v>
      </c>
      <c r="BT523" s="131">
        <f t="shared" ref="BT523" si="9546">L523/L529</f>
        <v>9.6301633045148896E-2</v>
      </c>
      <c r="BU523" s="129">
        <f t="shared" ref="BU523" si="9547">M523/M529</f>
        <v>9.2466684797389183E-3</v>
      </c>
      <c r="BV523" s="133">
        <f t="shared" ref="BV523" si="9548">N523/N529</f>
        <v>3.4599564481006533E-2</v>
      </c>
      <c r="BW523" s="134">
        <f t="shared" ref="BW523" si="9549">O523/O529</f>
        <v>3.3449390698831134E-2</v>
      </c>
      <c r="BX523" s="129">
        <f t="shared" ref="BX523" si="9550">P523/P529</f>
        <v>1.3126959247648904E-2</v>
      </c>
      <c r="BY523" s="130">
        <f t="shared" ref="BY523" si="9551">Q523/Q529</f>
        <v>4.5780051150895139E-2</v>
      </c>
      <c r="BZ523" s="131">
        <f t="shared" ref="BZ523" si="9552">R523/R529</f>
        <v>1.8656716417910446E-2</v>
      </c>
      <c r="CA523" s="132">
        <f t="shared" ref="CA523" si="9553">S523/S529</f>
        <v>4.6709129511677279E-2</v>
      </c>
      <c r="CB523" s="129">
        <f t="shared" ref="CB523" si="9554">T523/T529</f>
        <v>1.7070979335130278E-2</v>
      </c>
      <c r="CC523" s="130">
        <f t="shared" ref="CC523" si="9555">U523/U529</f>
        <v>6.3127690100430414E-2</v>
      </c>
      <c r="CD523" s="131">
        <f t="shared" ref="CD523" si="9556">V523/V529</f>
        <v>3.9573820395738202E-2</v>
      </c>
      <c r="CE523" s="132">
        <f t="shared" ref="CE523" si="9557">W523/W529</f>
        <v>1.5326395458845791E-2</v>
      </c>
      <c r="CF523" s="129">
        <f t="shared" ref="CF523" si="9558">X523/X529</f>
        <v>1.5253813453363341E-2</v>
      </c>
      <c r="CG523" s="130">
        <f t="shared" ref="CG523" si="9559">Y523/Y529</f>
        <v>4.5311799013010322E-2</v>
      </c>
      <c r="CH523" s="131">
        <f t="shared" ref="CH523" si="9560">Z523/Z529</f>
        <v>2.6449924231987876E-2</v>
      </c>
      <c r="CI523" s="129">
        <f t="shared" ref="CI523" si="9561">AA523/AA529</f>
        <v>3.9801531657857839E-2</v>
      </c>
      <c r="CJ523" s="135">
        <f t="shared" ref="CJ523" si="9562">AB523/AB529</f>
        <v>2.2836729676178356E-2</v>
      </c>
      <c r="CK523" s="136">
        <f t="shared" ref="CK523" si="9563">AC523/AC529</f>
        <v>4.6698475773352864E-2</v>
      </c>
    </row>
    <row r="524" spans="1:89" x14ac:dyDescent="0.15">
      <c r="A524" s="137" t="s">
        <v>35</v>
      </c>
      <c r="B524" s="206">
        <v>0</v>
      </c>
      <c r="C524" s="190">
        <v>128</v>
      </c>
      <c r="D524" s="191">
        <v>0</v>
      </c>
      <c r="E524" s="192">
        <v>71</v>
      </c>
      <c r="F524" s="189">
        <v>0</v>
      </c>
      <c r="G524" s="193">
        <v>95</v>
      </c>
      <c r="H524" s="191">
        <v>5</v>
      </c>
      <c r="I524" s="192">
        <v>72</v>
      </c>
      <c r="J524" s="189">
        <v>11</v>
      </c>
      <c r="K524" s="190">
        <v>17</v>
      </c>
      <c r="L524" s="191">
        <v>42</v>
      </c>
      <c r="M524" s="189">
        <v>7</v>
      </c>
      <c r="N524" s="194">
        <v>19</v>
      </c>
      <c r="O524" s="207">
        <v>29</v>
      </c>
      <c r="P524" s="189">
        <v>4</v>
      </c>
      <c r="Q524" s="190">
        <v>19</v>
      </c>
      <c r="R524" s="191">
        <v>18</v>
      </c>
      <c r="S524" s="192">
        <v>12</v>
      </c>
      <c r="T524" s="189">
        <v>1</v>
      </c>
      <c r="U524" s="193">
        <v>2</v>
      </c>
      <c r="V524" s="191">
        <v>15</v>
      </c>
      <c r="W524" s="208">
        <v>9</v>
      </c>
      <c r="X524" s="189">
        <v>7</v>
      </c>
      <c r="Y524" s="193">
        <v>12</v>
      </c>
      <c r="Z524" s="191">
        <v>21</v>
      </c>
      <c r="AA524" s="189">
        <v>62</v>
      </c>
      <c r="AB524" s="172">
        <f t="shared" si="9072"/>
        <v>143</v>
      </c>
      <c r="AC524" s="173">
        <f t="shared" si="9073"/>
        <v>535</v>
      </c>
      <c r="BI524" s="137" t="s">
        <v>35</v>
      </c>
      <c r="BJ524" s="129">
        <f>B524/B529</f>
        <v>0</v>
      </c>
      <c r="BK524" s="130">
        <f t="shared" ref="BK524" si="9564">C524/C529</f>
        <v>1.4406302757456387E-2</v>
      </c>
      <c r="BL524" s="131">
        <f t="shared" ref="BL524" si="9565">D524/D529</f>
        <v>0</v>
      </c>
      <c r="BM524" s="132">
        <f t="shared" ref="BM524" si="9566">E524/E529</f>
        <v>1.8355739400206825E-2</v>
      </c>
      <c r="BN524" s="129">
        <f t="shared" ref="BN524" si="9567">F524/F529</f>
        <v>0</v>
      </c>
      <c r="BO524" s="130">
        <f t="shared" ref="BO524" si="9568">G524/G529</f>
        <v>1.3917374743627307E-2</v>
      </c>
      <c r="BP524" s="131">
        <f t="shared" ref="BP524" si="9569">H524/H529</f>
        <v>4.9691910157026432E-4</v>
      </c>
      <c r="BQ524" s="132">
        <f t="shared" ref="BQ524" si="9570">I524/I529</f>
        <v>7.2896628530930447E-3</v>
      </c>
      <c r="BR524" s="129">
        <f t="shared" ref="BR524" si="9571">J524/J529</f>
        <v>7.0063694267515925E-3</v>
      </c>
      <c r="BS524" s="130">
        <f t="shared" ref="BS524" si="9572">K524/K529</f>
        <v>1.4107883817427386E-2</v>
      </c>
      <c r="BT524" s="131">
        <f t="shared" ref="BT524" si="9573">L524/L529</f>
        <v>1.0086455331412104E-2</v>
      </c>
      <c r="BU524" s="129">
        <f t="shared" ref="BU524" si="9574">M524/M529</f>
        <v>1.9037258634756595E-3</v>
      </c>
      <c r="BV524" s="133">
        <f t="shared" ref="BV524" si="9575">N524/N529</f>
        <v>2.2985724655214131E-3</v>
      </c>
      <c r="BW524" s="134">
        <f t="shared" ref="BW524" si="9576">O524/O529</f>
        <v>3.6060681422531706E-3</v>
      </c>
      <c r="BX524" s="129">
        <f t="shared" ref="BX524" si="9577">P524/P529</f>
        <v>7.836990595611285E-4</v>
      </c>
      <c r="BY524" s="130">
        <f t="shared" ref="BY524" si="9578">Q524/Q529</f>
        <v>4.8593350383631714E-3</v>
      </c>
      <c r="BZ524" s="131">
        <f t="shared" ref="BZ524" si="9579">R524/R529</f>
        <v>3.0529172320217096E-3</v>
      </c>
      <c r="CA524" s="132">
        <f t="shared" ref="CA524" si="9580">S524/S529</f>
        <v>2.3161551823972205E-3</v>
      </c>
      <c r="CB524" s="129">
        <f t="shared" ref="CB524" si="9581">T524/T529</f>
        <v>8.9847259658580418E-4</v>
      </c>
      <c r="CC524" s="130">
        <f t="shared" ref="CC524" si="9582">U524/U529</f>
        <v>2.8694404591104736E-3</v>
      </c>
      <c r="CD524" s="131">
        <f t="shared" ref="CD524" si="9583">V524/V529</f>
        <v>2.8538812785388126E-3</v>
      </c>
      <c r="CE524" s="132">
        <f t="shared" ref="CE524" si="9584">W524/W529</f>
        <v>1.7029328287606433E-3</v>
      </c>
      <c r="CF524" s="129">
        <f t="shared" ref="CF524" si="9585">X524/X529</f>
        <v>1.7504376094023505E-3</v>
      </c>
      <c r="CG524" s="130">
        <f t="shared" ref="CG524" si="9586">Y524/Y529</f>
        <v>5.3835800807537013E-3</v>
      </c>
      <c r="CH524" s="131">
        <f t="shared" ref="CH524" si="9587">Z524/Z529</f>
        <v>2.8929604628736743E-3</v>
      </c>
      <c r="CI524" s="129">
        <f t="shared" ref="CI524" si="9588">AA524/AA529</f>
        <v>6.6875202243555174E-3</v>
      </c>
      <c r="CJ524" s="135">
        <f t="shared" ref="CJ524" si="9589">AB524/AB529</f>
        <v>2.0681775450877168E-3</v>
      </c>
      <c r="CK524" s="136">
        <f t="shared" ref="CK524" si="9590">AC524/AC529</f>
        <v>7.758908241845895E-3</v>
      </c>
    </row>
    <row r="525" spans="1:89" x14ac:dyDescent="0.15">
      <c r="A525" s="146" t="s">
        <v>36</v>
      </c>
      <c r="B525" s="203">
        <v>0</v>
      </c>
      <c r="C525" s="197">
        <v>3</v>
      </c>
      <c r="D525" s="198">
        <v>0</v>
      </c>
      <c r="E525" s="199">
        <v>5</v>
      </c>
      <c r="F525" s="196">
        <v>0</v>
      </c>
      <c r="G525" s="200">
        <v>2</v>
      </c>
      <c r="H525" s="198">
        <v>0</v>
      </c>
      <c r="I525" s="199">
        <v>1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11</v>
      </c>
      <c r="BI525" s="146" t="s">
        <v>36</v>
      </c>
      <c r="BJ525" s="129">
        <f>B525/B529</f>
        <v>0</v>
      </c>
      <c r="BK525" s="130">
        <f t="shared" ref="BK525" si="9591">C525/C529</f>
        <v>3.3764772087788408E-4</v>
      </c>
      <c r="BL525" s="131">
        <f t="shared" ref="BL525" si="9592">D525/D529</f>
        <v>0</v>
      </c>
      <c r="BM525" s="132">
        <f t="shared" ref="BM525" si="9593">E525/E529</f>
        <v>1.2926577042399173E-3</v>
      </c>
      <c r="BN525" s="129">
        <f t="shared" ref="BN525" si="9594">F525/F529</f>
        <v>0</v>
      </c>
      <c r="BO525" s="130">
        <f t="shared" ref="BO525" si="9595">G525/G529</f>
        <v>2.9299736302373279E-4</v>
      </c>
      <c r="BP525" s="131">
        <f t="shared" ref="BP525" si="9596">H525/H529</f>
        <v>0</v>
      </c>
      <c r="BQ525" s="132">
        <f t="shared" ref="BQ525" si="9597">I525/I529</f>
        <v>1.0124531740407007E-4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1.595289545052427E-4</v>
      </c>
    </row>
    <row r="526" spans="1:89" x14ac:dyDescent="0.15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15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4" thickBot="1" x14ac:dyDescent="0.2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5" thickTop="1" thickBot="1" x14ac:dyDescent="0.2">
      <c r="A529" s="269" t="s">
        <v>13</v>
      </c>
      <c r="B529" s="20">
        <f t="shared" ref="B529:AA529" si="9699">SUM(B506:B528)</f>
        <v>7165</v>
      </c>
      <c r="C529" s="21">
        <f t="shared" si="9699"/>
        <v>8885</v>
      </c>
      <c r="D529" s="20">
        <f t="shared" si="9699"/>
        <v>2658</v>
      </c>
      <c r="E529" s="21">
        <f t="shared" si="9699"/>
        <v>3868</v>
      </c>
      <c r="F529" s="20">
        <f t="shared" si="9699"/>
        <v>6631</v>
      </c>
      <c r="G529" s="21">
        <f t="shared" si="9699"/>
        <v>6826</v>
      </c>
      <c r="H529" s="20">
        <f t="shared" si="9699"/>
        <v>10062</v>
      </c>
      <c r="I529" s="21">
        <f t="shared" si="9699"/>
        <v>9877</v>
      </c>
      <c r="J529" s="20">
        <f t="shared" si="9699"/>
        <v>1570</v>
      </c>
      <c r="K529" s="21">
        <f t="shared" si="9699"/>
        <v>1205</v>
      </c>
      <c r="L529" s="20">
        <f t="shared" si="9699"/>
        <v>4164</v>
      </c>
      <c r="M529" s="21">
        <f t="shared" si="9699"/>
        <v>3677</v>
      </c>
      <c r="N529" s="20">
        <f t="shared" si="9699"/>
        <v>8266</v>
      </c>
      <c r="O529" s="21">
        <f t="shared" si="9699"/>
        <v>8042</v>
      </c>
      <c r="P529" s="20">
        <f t="shared" si="9699"/>
        <v>5104</v>
      </c>
      <c r="Q529" s="21">
        <f t="shared" si="9699"/>
        <v>3910</v>
      </c>
      <c r="R529" s="20">
        <f t="shared" si="9699"/>
        <v>5896</v>
      </c>
      <c r="S529" s="21">
        <f t="shared" si="9699"/>
        <v>5181</v>
      </c>
      <c r="T529" s="20">
        <f t="shared" si="9699"/>
        <v>1113</v>
      </c>
      <c r="U529" s="21">
        <f t="shared" si="9699"/>
        <v>697</v>
      </c>
      <c r="V529" s="20">
        <f t="shared" si="9699"/>
        <v>5256</v>
      </c>
      <c r="W529" s="21">
        <f t="shared" si="9699"/>
        <v>5285</v>
      </c>
      <c r="X529" s="20">
        <f t="shared" si="9699"/>
        <v>3999</v>
      </c>
      <c r="Y529" s="21">
        <f t="shared" si="9699"/>
        <v>2229</v>
      </c>
      <c r="Z529" s="20">
        <f t="shared" si="9699"/>
        <v>7259</v>
      </c>
      <c r="AA529" s="21">
        <f t="shared" si="9699"/>
        <v>9271</v>
      </c>
      <c r="AB529" s="174">
        <f t="shared" ref="AB529:AC529" si="9700">SUM(AB505:AB528)</f>
        <v>69143</v>
      </c>
      <c r="AC529" s="175">
        <f t="shared" si="9700"/>
        <v>68953</v>
      </c>
      <c r="BI529" s="269" t="s">
        <v>13</v>
      </c>
      <c r="BJ529" s="155">
        <f>SUM(BJ505:BJ528)</f>
        <v>0.99999999999999989</v>
      </c>
      <c r="BK529" s="156">
        <f t="shared" ref="BK529:CK529" si="9701">SUM(BK505:BK528)</f>
        <v>1.0000000000000002</v>
      </c>
      <c r="BL529" s="155">
        <f t="shared" si="9701"/>
        <v>1</v>
      </c>
      <c r="BM529" s="156">
        <f t="shared" si="9701"/>
        <v>0.99999999999999989</v>
      </c>
      <c r="BN529" s="155">
        <f t="shared" si="9701"/>
        <v>1</v>
      </c>
      <c r="BO529" s="156">
        <f t="shared" si="9701"/>
        <v>1.0000000000000002</v>
      </c>
      <c r="BP529" s="155">
        <f t="shared" si="9701"/>
        <v>1</v>
      </c>
      <c r="BQ529" s="156">
        <f t="shared" si="9701"/>
        <v>1</v>
      </c>
      <c r="BR529" s="155">
        <f t="shared" si="9701"/>
        <v>0.99999999999999989</v>
      </c>
      <c r="BS529" s="156">
        <f t="shared" si="9701"/>
        <v>0.99999999999999989</v>
      </c>
      <c r="BT529" s="155">
        <f t="shared" si="9701"/>
        <v>1</v>
      </c>
      <c r="BU529" s="156">
        <f t="shared" si="9701"/>
        <v>1</v>
      </c>
      <c r="BV529" s="155">
        <f t="shared" si="9701"/>
        <v>1</v>
      </c>
      <c r="BW529" s="156">
        <f t="shared" si="9701"/>
        <v>1</v>
      </c>
      <c r="BX529" s="155">
        <f t="shared" si="9701"/>
        <v>1.0000000000000002</v>
      </c>
      <c r="BY529" s="156">
        <f t="shared" si="9701"/>
        <v>0.99999999999999989</v>
      </c>
      <c r="BZ529" s="155">
        <f t="shared" si="9701"/>
        <v>0.99999999999999989</v>
      </c>
      <c r="CA529" s="156">
        <f t="shared" si="9701"/>
        <v>0.99999999999999989</v>
      </c>
      <c r="CB529" s="155">
        <f t="shared" si="9701"/>
        <v>1</v>
      </c>
      <c r="CC529" s="156">
        <f t="shared" si="9701"/>
        <v>1</v>
      </c>
      <c r="CD529" s="155">
        <f t="shared" si="9701"/>
        <v>0.99999999999999989</v>
      </c>
      <c r="CE529" s="156">
        <f t="shared" si="9701"/>
        <v>0.99999999999999989</v>
      </c>
      <c r="CF529" s="155">
        <f t="shared" si="9701"/>
        <v>0.99999999999999989</v>
      </c>
      <c r="CG529" s="156">
        <f t="shared" si="9701"/>
        <v>1</v>
      </c>
      <c r="CH529" s="155">
        <f t="shared" si="9701"/>
        <v>1</v>
      </c>
      <c r="CI529" s="156">
        <f t="shared" si="9701"/>
        <v>1</v>
      </c>
      <c r="CJ529" s="155">
        <f t="shared" si="9701"/>
        <v>0.99999999999999978</v>
      </c>
      <c r="CK529" s="156">
        <f t="shared" si="9701"/>
        <v>1.0000000000000002</v>
      </c>
    </row>
    <row r="530" spans="1:89" ht="14" thickTop="1" x14ac:dyDescent="0.15">
      <c r="A530" s="187"/>
    </row>
    <row r="532" spans="1:89" x14ac:dyDescent="0.15">
      <c r="A532" s="301">
        <f>+A501+1</f>
        <v>44122</v>
      </c>
      <c r="B532" s="301"/>
      <c r="C532" s="301"/>
      <c r="D532" s="301"/>
      <c r="BI532" s="300">
        <f>+BI470+2</f>
        <v>44122</v>
      </c>
      <c r="BJ532" s="300"/>
      <c r="BK532" s="300"/>
      <c r="BL532" s="300"/>
    </row>
    <row r="533" spans="1:89" ht="14" thickBot="1" x14ac:dyDescent="0.2">
      <c r="AE533" s="272" t="s">
        <v>84</v>
      </c>
    </row>
    <row r="534" spans="1:89" ht="15" thickTop="1" thickBot="1" x14ac:dyDescent="0.2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 x14ac:dyDescent="0.2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 x14ac:dyDescent="0.15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312</v>
      </c>
      <c r="AG536" s="186">
        <f t="shared" ref="AG536:AV537" si="9702">SUMIF($A$9:$A$32,$AE536,C$536:C$559)</f>
        <v>265</v>
      </c>
      <c r="AH536" s="127">
        <f t="shared" si="9702"/>
        <v>92</v>
      </c>
      <c r="AI536" s="180">
        <f t="shared" si="9702"/>
        <v>131</v>
      </c>
      <c r="AJ536" s="126">
        <f t="shared" si="9702"/>
        <v>385</v>
      </c>
      <c r="AK536" s="128">
        <f t="shared" si="9702"/>
        <v>186</v>
      </c>
      <c r="AL536" s="127">
        <f t="shared" si="9702"/>
        <v>424</v>
      </c>
      <c r="AM536" s="180">
        <f t="shared" si="9702"/>
        <v>337</v>
      </c>
      <c r="AN536" s="126">
        <f t="shared" si="9702"/>
        <v>49</v>
      </c>
      <c r="AO536" s="128">
        <f t="shared" si="9702"/>
        <v>51</v>
      </c>
      <c r="AP536" s="127">
        <f t="shared" si="9702"/>
        <v>89</v>
      </c>
      <c r="AQ536" s="126">
        <f t="shared" si="9702"/>
        <v>217</v>
      </c>
      <c r="AR536" s="179">
        <f t="shared" si="9702"/>
        <v>373</v>
      </c>
      <c r="AS536" s="181">
        <f t="shared" si="9702"/>
        <v>392</v>
      </c>
      <c r="AT536" s="126">
        <f t="shared" si="9702"/>
        <v>214</v>
      </c>
      <c r="AU536" s="128">
        <f t="shared" si="9702"/>
        <v>149</v>
      </c>
      <c r="AV536" s="127">
        <f t="shared" si="9702"/>
        <v>272</v>
      </c>
      <c r="AW536" s="180">
        <f t="shared" ref="AW536:BE537" si="9703">SUMIF($A$9:$A$32,$AE536,S$536:S$559)</f>
        <v>215</v>
      </c>
      <c r="AX536" s="126">
        <f t="shared" si="9703"/>
        <v>92</v>
      </c>
      <c r="AY536" s="128">
        <f t="shared" si="9703"/>
        <v>34</v>
      </c>
      <c r="AZ536" s="127">
        <f t="shared" si="9703"/>
        <v>162</v>
      </c>
      <c r="BA536" s="180">
        <f t="shared" si="9703"/>
        <v>205</v>
      </c>
      <c r="BB536" s="126">
        <f t="shared" si="9703"/>
        <v>166</v>
      </c>
      <c r="BC536" s="128">
        <f t="shared" si="9703"/>
        <v>95</v>
      </c>
      <c r="BD536" s="184">
        <f t="shared" si="9703"/>
        <v>295</v>
      </c>
      <c r="BE536" s="185">
        <f t="shared" si="9703"/>
        <v>416</v>
      </c>
      <c r="BF536" s="170">
        <f>AF536+AH536+AJ536+AL536+AN536+AP536+AR536+AT536+AV536+AX536+AZ536+BB536+BD536</f>
        <v>2925</v>
      </c>
      <c r="BG536" s="171">
        <f>AG536+AI536+AK536+AM536+AO536+AQ536+AS536+AU536+AW536+AY536+BA536+BC536+BE536</f>
        <v>2693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15">
      <c r="A537" s="137" t="s">
        <v>17</v>
      </c>
      <c r="B537" s="189">
        <v>51</v>
      </c>
      <c r="C537" s="190">
        <v>0</v>
      </c>
      <c r="D537" s="191">
        <v>31</v>
      </c>
      <c r="E537" s="192">
        <v>0</v>
      </c>
      <c r="F537" s="189">
        <v>126</v>
      </c>
      <c r="G537" s="193">
        <v>1</v>
      </c>
      <c r="H537" s="191">
        <v>66</v>
      </c>
      <c r="I537" s="192">
        <v>4</v>
      </c>
      <c r="J537" s="189">
        <v>4</v>
      </c>
      <c r="K537" s="193">
        <v>7</v>
      </c>
      <c r="L537" s="191">
        <v>2</v>
      </c>
      <c r="M537" s="189">
        <v>21</v>
      </c>
      <c r="N537" s="194">
        <v>20</v>
      </c>
      <c r="O537" s="195">
        <v>25</v>
      </c>
      <c r="P537" s="189">
        <v>11</v>
      </c>
      <c r="Q537" s="193">
        <v>0</v>
      </c>
      <c r="R537" s="191">
        <v>5</v>
      </c>
      <c r="S537" s="192">
        <v>0</v>
      </c>
      <c r="T537" s="189">
        <v>0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59" si="9731">SUM(B537,D537,F537,H537,J537,L537,N537,P537,R537,T537,V537,X537,Z537)</f>
        <v>316</v>
      </c>
      <c r="AC537" s="173">
        <f t="shared" ref="AC537:AC559" si="9732">SUM(C537,E537,G537,I537,K537,M537,O537,Q537,S537,U537,W537,Y537,AA537)</f>
        <v>58</v>
      </c>
      <c r="AD537" s="232"/>
      <c r="AE537" s="277" t="str">
        <f>$AE$10</f>
        <v>08:00 - 08:59</v>
      </c>
      <c r="AF537" s="126">
        <f>SUMIF($A$9:$A$32,$AE537,B$536:B$559)</f>
        <v>416</v>
      </c>
      <c r="AG537" s="190">
        <f t="shared" si="9702"/>
        <v>427</v>
      </c>
      <c r="AH537" s="191">
        <f t="shared" si="9702"/>
        <v>137</v>
      </c>
      <c r="AI537" s="192">
        <f t="shared" si="9702"/>
        <v>175</v>
      </c>
      <c r="AJ537" s="278">
        <f t="shared" si="9702"/>
        <v>682</v>
      </c>
      <c r="AK537" s="193">
        <f t="shared" si="9702"/>
        <v>275</v>
      </c>
      <c r="AL537" s="191">
        <f t="shared" si="9702"/>
        <v>629</v>
      </c>
      <c r="AM537" s="192">
        <f t="shared" si="9702"/>
        <v>534</v>
      </c>
      <c r="AN537" s="278">
        <f t="shared" si="9702"/>
        <v>57</v>
      </c>
      <c r="AO537" s="193">
        <f t="shared" si="9702"/>
        <v>111</v>
      </c>
      <c r="AP537" s="191">
        <f t="shared" si="9702"/>
        <v>90</v>
      </c>
      <c r="AQ537" s="278">
        <f t="shared" si="9702"/>
        <v>361</v>
      </c>
      <c r="AR537" s="194">
        <f t="shared" si="9702"/>
        <v>434</v>
      </c>
      <c r="AS537" s="195">
        <f t="shared" si="9702"/>
        <v>480</v>
      </c>
      <c r="AT537" s="278">
        <f t="shared" si="9702"/>
        <v>281</v>
      </c>
      <c r="AU537" s="193">
        <f t="shared" si="9702"/>
        <v>169</v>
      </c>
      <c r="AV537" s="191">
        <f t="shared" si="9702"/>
        <v>406</v>
      </c>
      <c r="AW537" s="192">
        <f t="shared" si="9703"/>
        <v>250</v>
      </c>
      <c r="AX537" s="278">
        <f t="shared" si="9703"/>
        <v>44</v>
      </c>
      <c r="AY537" s="193">
        <f t="shared" si="9703"/>
        <v>36</v>
      </c>
      <c r="AZ537" s="191">
        <f t="shared" si="9703"/>
        <v>197</v>
      </c>
      <c r="BA537" s="192">
        <f t="shared" si="9703"/>
        <v>350</v>
      </c>
      <c r="BB537" s="278">
        <f t="shared" si="9703"/>
        <v>179</v>
      </c>
      <c r="BC537" s="193">
        <f t="shared" si="9703"/>
        <v>122</v>
      </c>
      <c r="BD537" s="191">
        <f t="shared" si="9703"/>
        <v>419</v>
      </c>
      <c r="BE537" s="278">
        <f t="shared" si="9703"/>
        <v>477</v>
      </c>
      <c r="BF537" s="172">
        <f>SUM(AF537,AH537,AJ537,AL537,AN537,AP537,AR537,AT537,AV537,AX537,AZ537,BB537,BD537)</f>
        <v>3971</v>
      </c>
      <c r="BG537" s="173">
        <f>SUM(AG537,AI537,AK537,AM537,AO537,AQ537,AS537,AU537,AW537,AY537,BA537,BC537,BE537)</f>
        <v>3767</v>
      </c>
      <c r="BH537" s="232"/>
      <c r="BI537" s="137" t="s">
        <v>17</v>
      </c>
      <c r="BJ537" s="129">
        <f>B537/B560</f>
        <v>7.592675301473872E-3</v>
      </c>
      <c r="BK537" s="130">
        <f t="shared" ref="BK537" si="9733">C537/C560</f>
        <v>0</v>
      </c>
      <c r="BL537" s="131">
        <f t="shared" ref="BL537" si="9734">D537/D560</f>
        <v>1.5648662291771833E-2</v>
      </c>
      <c r="BM537" s="132">
        <f t="shared" ref="BM537" si="9735">E537/E560</f>
        <v>0</v>
      </c>
      <c r="BN537" s="129">
        <f t="shared" ref="BN537" si="9736">F537/F560</f>
        <v>1.9589552238805971E-2</v>
      </c>
      <c r="BO537" s="130">
        <f t="shared" ref="BO537" si="9737">G537/G560</f>
        <v>2.1030494216614089E-4</v>
      </c>
      <c r="BP537" s="131">
        <f t="shared" ref="BP537" si="9738">H537/H560</f>
        <v>7.7492074674181052E-3</v>
      </c>
      <c r="BQ537" s="132">
        <f t="shared" ref="BQ537" si="9739">I537/I560</f>
        <v>4.8834086192162129E-4</v>
      </c>
      <c r="BR537" s="129">
        <f t="shared" ref="BR537" si="9740">J537/J560</f>
        <v>3.8834951456310678E-3</v>
      </c>
      <c r="BS537" s="130">
        <f t="shared" ref="BS537" si="9741">K537/K560</f>
        <v>6.8493150684931503E-3</v>
      </c>
      <c r="BT537" s="131">
        <f t="shared" ref="BT537" si="9742">L537/L560</f>
        <v>6.2092517851598881E-4</v>
      </c>
      <c r="BU537" s="129">
        <f t="shared" ref="BU537" si="9743">M537/M560</f>
        <v>6.9490403706154863E-3</v>
      </c>
      <c r="BV537" s="133">
        <f t="shared" ref="BV537" si="9744">N537/N560</f>
        <v>3.1113876789047915E-3</v>
      </c>
      <c r="BW537" s="134">
        <f t="shared" ref="BW537" si="9745">O537/O560</f>
        <v>3.6592505854800938E-3</v>
      </c>
      <c r="BX537" s="129">
        <f t="shared" ref="BX537" si="9746">P537/P560</f>
        <v>3.1865585168018538E-3</v>
      </c>
      <c r="BY537" s="130">
        <f t="shared" ref="BY537" si="9747">Q537/Q560</f>
        <v>0</v>
      </c>
      <c r="BZ537" s="131">
        <f t="shared" ref="BZ537" si="9748">R537/R560</f>
        <v>1.0686044026501388E-3</v>
      </c>
      <c r="CA537" s="132">
        <f t="shared" ref="CA537" si="9749">S537/S560</f>
        <v>0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5.6096998100513039E-3</v>
      </c>
      <c r="CK537" s="136">
        <f t="shared" ref="CK537" si="9759">AC537/AC560</f>
        <v>1.0320284697508896E-3</v>
      </c>
    </row>
    <row r="538" spans="1:89" ht="14" thickBot="1" x14ac:dyDescent="0.2">
      <c r="A538" s="146" t="s">
        <v>18</v>
      </c>
      <c r="B538" s="196">
        <v>158</v>
      </c>
      <c r="C538" s="197">
        <v>0</v>
      </c>
      <c r="D538" s="198">
        <v>55</v>
      </c>
      <c r="E538" s="199">
        <v>0</v>
      </c>
      <c r="F538" s="196">
        <v>257</v>
      </c>
      <c r="G538" s="200">
        <v>7</v>
      </c>
      <c r="H538" s="198">
        <v>215</v>
      </c>
      <c r="I538" s="199">
        <v>68</v>
      </c>
      <c r="J538" s="196">
        <v>26</v>
      </c>
      <c r="K538" s="200">
        <v>24</v>
      </c>
      <c r="L538" s="198">
        <v>33</v>
      </c>
      <c r="M538" s="196">
        <v>82</v>
      </c>
      <c r="N538" s="201">
        <v>162</v>
      </c>
      <c r="O538" s="202">
        <v>193</v>
      </c>
      <c r="P538" s="196">
        <v>108</v>
      </c>
      <c r="Q538" s="200">
        <v>118</v>
      </c>
      <c r="R538" s="198">
        <v>105</v>
      </c>
      <c r="S538" s="199">
        <v>88</v>
      </c>
      <c r="T538" s="196">
        <v>11</v>
      </c>
      <c r="U538" s="200">
        <v>34</v>
      </c>
      <c r="V538" s="198">
        <v>71</v>
      </c>
      <c r="W538" s="199">
        <v>115</v>
      </c>
      <c r="X538" s="196">
        <v>98</v>
      </c>
      <c r="Y538" s="200">
        <v>61</v>
      </c>
      <c r="Z538" s="198">
        <v>207</v>
      </c>
      <c r="AA538" s="196">
        <v>131</v>
      </c>
      <c r="AB538" s="172">
        <f t="shared" si="9731"/>
        <v>1506</v>
      </c>
      <c r="AC538" s="173">
        <f t="shared" si="9732"/>
        <v>921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2.3522405835938662E-2</v>
      </c>
      <c r="BK538" s="130">
        <f t="shared" ref="BK538" si="9760">C538/C560</f>
        <v>0</v>
      </c>
      <c r="BL538" s="131">
        <f t="shared" ref="BL538" si="9761">D538/D560</f>
        <v>2.7763755678950026E-2</v>
      </c>
      <c r="BM538" s="132">
        <f t="shared" ref="BM538" si="9762">E538/E560</f>
        <v>0</v>
      </c>
      <c r="BN538" s="129">
        <f t="shared" ref="BN538" si="9763">F538/F560</f>
        <v>3.9956467661691544E-2</v>
      </c>
      <c r="BO538" s="130">
        <f t="shared" ref="BO538" si="9764">G538/G560</f>
        <v>1.4721345951629863E-3</v>
      </c>
      <c r="BP538" s="131">
        <f t="shared" ref="BP538" si="9765">H538/H560</f>
        <v>2.5243630386286253E-2</v>
      </c>
      <c r="BQ538" s="132">
        <f t="shared" ref="BQ538" si="9766">I538/I560</f>
        <v>8.3017946526675618E-3</v>
      </c>
      <c r="BR538" s="129">
        <f t="shared" ref="BR538" si="9767">J538/J560</f>
        <v>2.524271844660194E-2</v>
      </c>
      <c r="BS538" s="130">
        <f t="shared" ref="BS538" si="9768">K538/K560</f>
        <v>2.3483365949119372E-2</v>
      </c>
      <c r="BT538" s="131">
        <f t="shared" ref="BT538" si="9769">L538/L560</f>
        <v>1.0245265445513815E-2</v>
      </c>
      <c r="BU538" s="129">
        <f t="shared" ref="BU538" si="9770">M538/M560</f>
        <v>2.7134348113831898E-2</v>
      </c>
      <c r="BV538" s="133">
        <f t="shared" ref="BV538" si="9771">N538/N560</f>
        <v>2.5202240199128811E-2</v>
      </c>
      <c r="BW538" s="134">
        <f t="shared" ref="BW538" si="9772">O538/O560</f>
        <v>2.8249414519906323E-2</v>
      </c>
      <c r="BX538" s="129">
        <f t="shared" ref="BX538" si="9773">P538/P560</f>
        <v>3.1286210892236384E-2</v>
      </c>
      <c r="BY538" s="130">
        <f t="shared" ref="BY538" si="9774">Q538/Q560</f>
        <v>3.4746760895170786E-2</v>
      </c>
      <c r="BZ538" s="131">
        <f t="shared" ref="BZ538" si="9775">R538/R560</f>
        <v>2.2440692455652916E-2</v>
      </c>
      <c r="CA538" s="132">
        <f t="shared" ref="CA538" si="9776">S538/S560</f>
        <v>1.8185575532134738E-2</v>
      </c>
      <c r="CB538" s="129">
        <f t="shared" ref="CB538" si="9777">T538/T560</f>
        <v>1.8900343642611683E-2</v>
      </c>
      <c r="CC538" s="130">
        <f t="shared" ref="CC538" si="9778">U538/U560</f>
        <v>6.7594433399602388E-2</v>
      </c>
      <c r="CD538" s="131">
        <f t="shared" ref="CD538" si="9779">V538/V560</f>
        <v>1.6542404473438955E-2</v>
      </c>
      <c r="CE538" s="132">
        <f t="shared" ref="CE538" si="9780">W538/W560</f>
        <v>2.6029877772747848E-2</v>
      </c>
      <c r="CF538" s="129">
        <f t="shared" ref="CF538" si="9781">X538/X560</f>
        <v>3.9153016380343589E-2</v>
      </c>
      <c r="CG538" s="130">
        <f t="shared" ref="CG538" si="9782">Y538/Y560</f>
        <v>3.4059184812953655E-2</v>
      </c>
      <c r="CH538" s="131">
        <f t="shared" ref="CH538" si="9783">Z538/Z560</f>
        <v>3.1860858857934431E-2</v>
      </c>
      <c r="CI538" s="129">
        <f t="shared" ref="CI538" si="9784">AA538/AA560</f>
        <v>1.6370907273181703E-2</v>
      </c>
      <c r="CJ538" s="135">
        <f t="shared" ref="CJ538" si="9785">AB538/AB560</f>
        <v>2.6734835170687542E-2</v>
      </c>
      <c r="CK538" s="136">
        <f t="shared" ref="CK538" si="9786">AC538/AC560</f>
        <v>1.6387900355871884E-2</v>
      </c>
    </row>
    <row r="539" spans="1:89" ht="15" thickTop="1" thickBot="1" x14ac:dyDescent="0.2">
      <c r="A539" s="137" t="s">
        <v>19</v>
      </c>
      <c r="B539" s="189">
        <v>227</v>
      </c>
      <c r="C539" s="190">
        <v>156</v>
      </c>
      <c r="D539" s="191">
        <v>80</v>
      </c>
      <c r="E539" s="192">
        <v>88</v>
      </c>
      <c r="F539" s="189">
        <v>305</v>
      </c>
      <c r="G539" s="193">
        <v>192</v>
      </c>
      <c r="H539" s="191">
        <v>287</v>
      </c>
      <c r="I539" s="192">
        <v>279</v>
      </c>
      <c r="J539" s="189">
        <v>25</v>
      </c>
      <c r="K539" s="193">
        <v>47</v>
      </c>
      <c r="L539" s="191">
        <v>82</v>
      </c>
      <c r="M539" s="189">
        <v>138</v>
      </c>
      <c r="N539" s="194">
        <v>285</v>
      </c>
      <c r="O539" s="195">
        <v>236</v>
      </c>
      <c r="P539" s="189">
        <v>217</v>
      </c>
      <c r="Q539" s="193">
        <v>80</v>
      </c>
      <c r="R539" s="191">
        <v>221</v>
      </c>
      <c r="S539" s="192">
        <v>150</v>
      </c>
      <c r="T539" s="189">
        <v>42</v>
      </c>
      <c r="U539" s="193">
        <v>40</v>
      </c>
      <c r="V539" s="191">
        <v>140</v>
      </c>
      <c r="W539" s="192">
        <v>201</v>
      </c>
      <c r="X539" s="189">
        <v>138</v>
      </c>
      <c r="Y539" s="193">
        <v>88</v>
      </c>
      <c r="Z539" s="191">
        <v>236</v>
      </c>
      <c r="AA539" s="189">
        <v>233</v>
      </c>
      <c r="AB539" s="172">
        <f t="shared" si="9731"/>
        <v>2285</v>
      </c>
      <c r="AC539" s="173">
        <f t="shared" si="9732"/>
        <v>1928</v>
      </c>
      <c r="AE539" s="269" t="s">
        <v>13</v>
      </c>
      <c r="AF539" s="20">
        <f t="shared" ref="AF539:BG539" si="9787">SUM(AF536:AF538)</f>
        <v>728</v>
      </c>
      <c r="AG539" s="21">
        <f t="shared" si="9787"/>
        <v>692</v>
      </c>
      <c r="AH539" s="20">
        <f t="shared" si="9787"/>
        <v>229</v>
      </c>
      <c r="AI539" s="21">
        <f t="shared" si="9787"/>
        <v>306</v>
      </c>
      <c r="AJ539" s="20">
        <f t="shared" si="9787"/>
        <v>1067</v>
      </c>
      <c r="AK539" s="21">
        <f t="shared" si="9787"/>
        <v>461</v>
      </c>
      <c r="AL539" s="20">
        <f t="shared" si="9787"/>
        <v>1053</v>
      </c>
      <c r="AM539" s="21">
        <f t="shared" si="9787"/>
        <v>871</v>
      </c>
      <c r="AN539" s="20">
        <f t="shared" si="9787"/>
        <v>106</v>
      </c>
      <c r="AO539" s="21">
        <f t="shared" si="9787"/>
        <v>162</v>
      </c>
      <c r="AP539" s="20">
        <f t="shared" si="9787"/>
        <v>179</v>
      </c>
      <c r="AQ539" s="21">
        <f t="shared" si="9787"/>
        <v>578</v>
      </c>
      <c r="AR539" s="20">
        <f t="shared" si="9787"/>
        <v>807</v>
      </c>
      <c r="AS539" s="21">
        <f t="shared" si="9787"/>
        <v>872</v>
      </c>
      <c r="AT539" s="20">
        <f t="shared" si="9787"/>
        <v>495</v>
      </c>
      <c r="AU539" s="21">
        <f t="shared" si="9787"/>
        <v>318</v>
      </c>
      <c r="AV539" s="20">
        <f t="shared" si="9787"/>
        <v>678</v>
      </c>
      <c r="AW539" s="21">
        <f t="shared" si="9787"/>
        <v>465</v>
      </c>
      <c r="AX539" s="20">
        <f t="shared" si="9787"/>
        <v>136</v>
      </c>
      <c r="AY539" s="21">
        <f t="shared" si="9787"/>
        <v>70</v>
      </c>
      <c r="AZ539" s="20">
        <f t="shared" si="9787"/>
        <v>359</v>
      </c>
      <c r="BA539" s="21">
        <f t="shared" si="9787"/>
        <v>555</v>
      </c>
      <c r="BB539" s="20">
        <f t="shared" si="9787"/>
        <v>345</v>
      </c>
      <c r="BC539" s="21">
        <f t="shared" si="9787"/>
        <v>217</v>
      </c>
      <c r="BD539" s="20">
        <f t="shared" si="9787"/>
        <v>714</v>
      </c>
      <c r="BE539" s="21">
        <f t="shared" si="9787"/>
        <v>893</v>
      </c>
      <c r="BF539" s="174">
        <f t="shared" si="9787"/>
        <v>6896</v>
      </c>
      <c r="BG539" s="175">
        <f t="shared" si="9787"/>
        <v>6460</v>
      </c>
      <c r="BI539" s="137" t="s">
        <v>19</v>
      </c>
      <c r="BJ539" s="129">
        <f>B539/B560</f>
        <v>3.3794848890873905E-2</v>
      </c>
      <c r="BK539" s="130">
        <f t="shared" ref="BK539" si="9788">C539/C560</f>
        <v>2.3607748184019371E-2</v>
      </c>
      <c r="BL539" s="131">
        <f t="shared" ref="BL539" si="9789">D539/D560</f>
        <v>4.0383644623927309E-2</v>
      </c>
      <c r="BM539" s="132">
        <f t="shared" ref="BM539" si="9790">E539/E560</f>
        <v>3.119461183977313E-2</v>
      </c>
      <c r="BN539" s="129">
        <f t="shared" ref="BN539" si="9791">F539/F560</f>
        <v>4.7419154228855724E-2</v>
      </c>
      <c r="BO539" s="130">
        <f t="shared" ref="BO539" si="9792">G539/G560</f>
        <v>4.0378548895899057E-2</v>
      </c>
      <c r="BP539" s="131">
        <f t="shared" ref="BP539" si="9793">H539/H560</f>
        <v>3.3697311259833274E-2</v>
      </c>
      <c r="BQ539" s="132">
        <f t="shared" ref="BQ539" si="9794">I539/I560</f>
        <v>3.4061775119033084E-2</v>
      </c>
      <c r="BR539" s="129">
        <f t="shared" ref="BR539" si="9795">J539/J560</f>
        <v>2.4271844660194174E-2</v>
      </c>
      <c r="BS539" s="130">
        <f t="shared" ref="BS539" si="9796">K539/K560</f>
        <v>4.5988258317025438E-2</v>
      </c>
      <c r="BT539" s="131">
        <f t="shared" ref="BT539" si="9797">L539/L560</f>
        <v>2.5457932319155541E-2</v>
      </c>
      <c r="BU539" s="129">
        <f t="shared" ref="BU539" si="9798">M539/M560</f>
        <v>4.5665122435473195E-2</v>
      </c>
      <c r="BV539" s="133">
        <f t="shared" ref="BV539" si="9799">N539/N560</f>
        <v>4.433727442439328E-2</v>
      </c>
      <c r="BW539" s="134">
        <f t="shared" ref="BW539" si="9800">O539/O560</f>
        <v>3.4543325526932081E-2</v>
      </c>
      <c r="BX539" s="129">
        <f t="shared" ref="BX539" si="9801">P539/P560</f>
        <v>6.2862108922363852E-2</v>
      </c>
      <c r="BY539" s="130">
        <f t="shared" ref="BY539" si="9802">Q539/Q560</f>
        <v>2.3557126030624265E-2</v>
      </c>
      <c r="BZ539" s="131">
        <f t="shared" ref="BZ539" si="9803">R539/R560</f>
        <v>4.7232314597136144E-2</v>
      </c>
      <c r="CA539" s="132">
        <f t="shared" ref="CA539" si="9804">S539/S560</f>
        <v>3.0998140111593304E-2</v>
      </c>
      <c r="CB539" s="129">
        <f t="shared" ref="CB539" si="9805">T539/T560</f>
        <v>7.2164948453608241E-2</v>
      </c>
      <c r="CC539" s="130">
        <f t="shared" ref="CC539" si="9806">U539/U560</f>
        <v>7.9522862823061632E-2</v>
      </c>
      <c r="CD539" s="131">
        <f t="shared" ref="CD539" si="9807">V539/V560</f>
        <v>3.2618825722273995E-2</v>
      </c>
      <c r="CE539" s="132">
        <f t="shared" ref="CE539" si="9808">W539/W560</f>
        <v>4.5495699411498412E-2</v>
      </c>
      <c r="CF539" s="129">
        <f t="shared" ref="CF539" si="9809">X539/X560</f>
        <v>5.5133839392728728E-2</v>
      </c>
      <c r="CG539" s="130">
        <f t="shared" ref="CG539" si="9810">Y539/Y560</f>
        <v>4.9134561697375768E-2</v>
      </c>
      <c r="CH539" s="131">
        <f t="shared" ref="CH539" si="9811">Z539/Z560</f>
        <v>3.632445744189626E-2</v>
      </c>
      <c r="CI539" s="129">
        <f t="shared" ref="CI539" si="9812">AA539/AA560</f>
        <v>2.9117720569857536E-2</v>
      </c>
      <c r="CJ539" s="135">
        <f t="shared" ref="CJ539" si="9813">AB539/AB560</f>
        <v>4.0563810335339331E-2</v>
      </c>
      <c r="CK539" s="136">
        <f t="shared" ref="CK539" si="9814">AC539/AC560</f>
        <v>3.4306049822064054E-2</v>
      </c>
    </row>
    <row r="540" spans="1:89" ht="14" thickTop="1" x14ac:dyDescent="0.15">
      <c r="A540" s="146" t="s">
        <v>20</v>
      </c>
      <c r="B540" s="196">
        <v>312</v>
      </c>
      <c r="C540" s="197">
        <v>265</v>
      </c>
      <c r="D540" s="198">
        <v>92</v>
      </c>
      <c r="E540" s="199">
        <v>131</v>
      </c>
      <c r="F540" s="196">
        <v>385</v>
      </c>
      <c r="G540" s="200">
        <v>186</v>
      </c>
      <c r="H540" s="198">
        <v>424</v>
      </c>
      <c r="I540" s="199">
        <v>337</v>
      </c>
      <c r="J540" s="196">
        <v>49</v>
      </c>
      <c r="K540" s="200">
        <v>51</v>
      </c>
      <c r="L540" s="198">
        <v>89</v>
      </c>
      <c r="M540" s="196">
        <v>217</v>
      </c>
      <c r="N540" s="201">
        <v>373</v>
      </c>
      <c r="O540" s="202">
        <v>392</v>
      </c>
      <c r="P540" s="196">
        <v>214</v>
      </c>
      <c r="Q540" s="200">
        <v>149</v>
      </c>
      <c r="R540" s="198">
        <v>272</v>
      </c>
      <c r="S540" s="199">
        <v>215</v>
      </c>
      <c r="T540" s="196">
        <v>92</v>
      </c>
      <c r="U540" s="200">
        <v>34</v>
      </c>
      <c r="V540" s="198">
        <v>162</v>
      </c>
      <c r="W540" s="199">
        <v>205</v>
      </c>
      <c r="X540" s="196">
        <v>166</v>
      </c>
      <c r="Y540" s="200">
        <v>95</v>
      </c>
      <c r="Z540" s="198">
        <v>295</v>
      </c>
      <c r="AA540" s="196">
        <v>416</v>
      </c>
      <c r="AB540" s="172">
        <f t="shared" si="9731"/>
        <v>2925</v>
      </c>
      <c r="AC540" s="173">
        <f t="shared" si="9732"/>
        <v>2693</v>
      </c>
      <c r="BI540" s="146" t="s">
        <v>20</v>
      </c>
      <c r="BJ540" s="129">
        <f>B540/B560</f>
        <v>4.644930772666369E-2</v>
      </c>
      <c r="BK540" s="130">
        <f t="shared" ref="BK540" si="9815">C540/C560</f>
        <v>4.0102905569007266E-2</v>
      </c>
      <c r="BL540" s="131">
        <f t="shared" ref="BL540" si="9816">D540/D560</f>
        <v>4.6441191317516409E-2</v>
      </c>
      <c r="BM540" s="132">
        <f t="shared" ref="BM540" si="9817">E540/E560</f>
        <v>4.6437433534207727E-2</v>
      </c>
      <c r="BN540" s="129">
        <f t="shared" ref="BN540" si="9818">F540/F560</f>
        <v>5.9856965174129355E-2</v>
      </c>
      <c r="BO540" s="130">
        <f t="shared" ref="BO540" si="9819">G540/G560</f>
        <v>3.9116719242902206E-2</v>
      </c>
      <c r="BP540" s="131">
        <f t="shared" ref="BP540" si="9820">H540/H560</f>
        <v>4.9782787366443586E-2</v>
      </c>
      <c r="BQ540" s="132">
        <f t="shared" ref="BQ540" si="9821">I540/I560</f>
        <v>4.1142717616896592E-2</v>
      </c>
      <c r="BR540" s="129">
        <f t="shared" ref="BR540" si="9822">J540/J560</f>
        <v>4.7572815533980579E-2</v>
      </c>
      <c r="BS540" s="130">
        <f t="shared" ref="BS540" si="9823">K540/K560</f>
        <v>4.9902152641878667E-2</v>
      </c>
      <c r="BT540" s="131">
        <f t="shared" ref="BT540" si="9824">L540/L560</f>
        <v>2.7631170443961503E-2</v>
      </c>
      <c r="BU540" s="129">
        <f t="shared" ref="BU540" si="9825">M540/M560</f>
        <v>7.1806750496360025E-2</v>
      </c>
      <c r="BV540" s="133">
        <f t="shared" ref="BV540" si="9826">N540/N560</f>
        <v>5.8027380211574366E-2</v>
      </c>
      <c r="BW540" s="134">
        <f t="shared" ref="BW540" si="9827">O540/O560</f>
        <v>5.737704918032787E-2</v>
      </c>
      <c r="BX540" s="129">
        <f t="shared" ref="BX540" si="9828">P540/P560</f>
        <v>6.1993047508690613E-2</v>
      </c>
      <c r="BY540" s="130">
        <f t="shared" ref="BY540" si="9829">Q540/Q560</f>
        <v>4.3875147232037691E-2</v>
      </c>
      <c r="BZ540" s="131">
        <f t="shared" ref="BZ540" si="9830">R540/R560</f>
        <v>5.8132079504167558E-2</v>
      </c>
      <c r="CA540" s="132">
        <f t="shared" ref="CA540" si="9831">S540/S560</f>
        <v>4.4430667493283733E-2</v>
      </c>
      <c r="CB540" s="129">
        <f t="shared" ref="CB540" si="9832">T540/T560</f>
        <v>0.15807560137457044</v>
      </c>
      <c r="CC540" s="130">
        <f t="shared" ref="CC540" si="9833">U540/U560</f>
        <v>6.7594433399602388E-2</v>
      </c>
      <c r="CD540" s="131">
        <f t="shared" ref="CD540" si="9834">V540/V560</f>
        <v>3.7744641192917053E-2</v>
      </c>
      <c r="CE540" s="132">
        <f t="shared" ref="CE540" si="9835">W540/W560</f>
        <v>4.6401086464463559E-2</v>
      </c>
      <c r="CF540" s="129">
        <f t="shared" ref="CF540" si="9836">X540/X560</f>
        <v>6.6320415501398319E-2</v>
      </c>
      <c r="CG540" s="130">
        <f t="shared" ref="CG540" si="9837">Y540/Y560</f>
        <v>5.3042992741485204E-2</v>
      </c>
      <c r="CH540" s="131">
        <f t="shared" ref="CH540" si="9838">Z540/Z560</f>
        <v>4.5405571802370322E-2</v>
      </c>
      <c r="CI540" s="129">
        <f t="shared" ref="CI540" si="9839">AA540/AA560</f>
        <v>5.1987003249187702E-2</v>
      </c>
      <c r="CJ540" s="135">
        <f t="shared" ref="CJ540" si="9840">AB540/AB560</f>
        <v>5.1925227672152102E-2</v>
      </c>
      <c r="CK540" s="136">
        <f t="shared" ref="CK540" si="9841">AC540/AC560</f>
        <v>4.7918149466192168E-2</v>
      </c>
    </row>
    <row r="541" spans="1:89" ht="14" thickBot="1" x14ac:dyDescent="0.2">
      <c r="A541" s="137" t="s">
        <v>21</v>
      </c>
      <c r="B541" s="189">
        <v>416</v>
      </c>
      <c r="C541" s="190">
        <v>427</v>
      </c>
      <c r="D541" s="191">
        <v>137</v>
      </c>
      <c r="E541" s="192">
        <v>175</v>
      </c>
      <c r="F541" s="189">
        <v>682</v>
      </c>
      <c r="G541" s="193">
        <v>275</v>
      </c>
      <c r="H541" s="191">
        <v>629</v>
      </c>
      <c r="I541" s="192">
        <v>534</v>
      </c>
      <c r="J541" s="189">
        <v>57</v>
      </c>
      <c r="K541" s="193">
        <v>111</v>
      </c>
      <c r="L541" s="191">
        <v>90</v>
      </c>
      <c r="M541" s="189">
        <v>361</v>
      </c>
      <c r="N541" s="194">
        <v>434</v>
      </c>
      <c r="O541" s="195">
        <v>480</v>
      </c>
      <c r="P541" s="189">
        <v>281</v>
      </c>
      <c r="Q541" s="193">
        <v>169</v>
      </c>
      <c r="R541" s="191">
        <v>406</v>
      </c>
      <c r="S541" s="192">
        <v>250</v>
      </c>
      <c r="T541" s="189">
        <v>44</v>
      </c>
      <c r="U541" s="193">
        <v>36</v>
      </c>
      <c r="V541" s="191">
        <v>197</v>
      </c>
      <c r="W541" s="192">
        <v>350</v>
      </c>
      <c r="X541" s="189">
        <v>179</v>
      </c>
      <c r="Y541" s="193">
        <v>122</v>
      </c>
      <c r="Z541" s="191">
        <v>419</v>
      </c>
      <c r="AA541" s="189">
        <v>477</v>
      </c>
      <c r="AB541" s="172">
        <f t="shared" si="9731"/>
        <v>3971</v>
      </c>
      <c r="AC541" s="173">
        <f t="shared" si="9732"/>
        <v>3767</v>
      </c>
      <c r="AE541" s="272" t="s">
        <v>85</v>
      </c>
      <c r="BI541" s="137" t="s">
        <v>21</v>
      </c>
      <c r="BJ541" s="129">
        <f>B541/B560</f>
        <v>6.1932410302218251E-2</v>
      </c>
      <c r="BK541" s="130">
        <f t="shared" ref="BK541" si="9842">C541/C560</f>
        <v>6.4618644067796605E-2</v>
      </c>
      <c r="BL541" s="131">
        <f t="shared" ref="BL541" si="9843">D541/D560</f>
        <v>6.9156991418475519E-2</v>
      </c>
      <c r="BM541" s="132">
        <f t="shared" ref="BM541" si="9844">E541/E560</f>
        <v>6.2034739454094295E-2</v>
      </c>
      <c r="BN541" s="129">
        <f t="shared" ref="BN541" si="9845">F541/F560</f>
        <v>0.10603233830845771</v>
      </c>
      <c r="BO541" s="130">
        <f t="shared" ref="BO541" si="9846">G541/G560</f>
        <v>5.783385909568875E-2</v>
      </c>
      <c r="BP541" s="131">
        <f t="shared" ref="BP541" si="9847">H541/H560</f>
        <v>7.3852295409181631E-2</v>
      </c>
      <c r="BQ541" s="132">
        <f t="shared" ref="BQ541" si="9848">I541/I560</f>
        <v>6.5193505066536442E-2</v>
      </c>
      <c r="BR541" s="129">
        <f t="shared" ref="BR541" si="9849">J541/J560</f>
        <v>5.533980582524272E-2</v>
      </c>
      <c r="BS541" s="130">
        <f t="shared" ref="BS541" si="9850">K541/K560</f>
        <v>0.1086105675146771</v>
      </c>
      <c r="BT541" s="131">
        <f t="shared" ref="BT541" si="9851">L541/L560</f>
        <v>2.7941633033219497E-2</v>
      </c>
      <c r="BU541" s="129">
        <f t="shared" ref="BU541" si="9852">M541/M560</f>
        <v>0.11945731303772336</v>
      </c>
      <c r="BV541" s="133">
        <f t="shared" ref="BV541" si="9853">N541/N560</f>
        <v>6.7517112632233978E-2</v>
      </c>
      <c r="BW541" s="134">
        <f t="shared" ref="BW541" si="9854">O541/O560</f>
        <v>7.0257611241217793E-2</v>
      </c>
      <c r="BX541" s="129">
        <f t="shared" ref="BX541" si="9855">P541/P560</f>
        <v>8.1402085747392813E-2</v>
      </c>
      <c r="BY541" s="130">
        <f t="shared" ref="BY541" si="9856">Q541/Q560</f>
        <v>4.9764428739693757E-2</v>
      </c>
      <c r="BZ541" s="131">
        <f t="shared" ref="BZ541" si="9857">R541/R560</f>
        <v>8.6770677495191281E-2</v>
      </c>
      <c r="CA541" s="132">
        <f t="shared" ref="CA541" si="9858">S541/S560</f>
        <v>5.166356685265551E-2</v>
      </c>
      <c r="CB541" s="129">
        <f t="shared" ref="CB541" si="9859">T541/T560</f>
        <v>7.560137457044673E-2</v>
      </c>
      <c r="CC541" s="130">
        <f t="shared" ref="CC541" si="9860">U541/U560</f>
        <v>7.1570576540755465E-2</v>
      </c>
      <c r="CD541" s="131">
        <f t="shared" ref="CD541" si="9861">V541/V560</f>
        <v>4.5899347623485555E-2</v>
      </c>
      <c r="CE541" s="132">
        <f t="shared" ref="CE541" si="9862">W541/W560</f>
        <v>7.922136713444998E-2</v>
      </c>
      <c r="CF541" s="129">
        <f t="shared" ref="CF541" si="9863">X541/X560</f>
        <v>7.1514182980423488E-2</v>
      </c>
      <c r="CG541" s="130">
        <f t="shared" ref="CG541" si="9864">Y541/Y560</f>
        <v>6.811836962590731E-2</v>
      </c>
      <c r="CH541" s="131">
        <f t="shared" ref="CH541" si="9865">Z541/Z560</f>
        <v>6.4491303678620895E-2</v>
      </c>
      <c r="CI541" s="129">
        <f t="shared" ref="CI541" si="9866">AA541/AA560</f>
        <v>5.9610097475631091E-2</v>
      </c>
      <c r="CJ541" s="135">
        <f t="shared" ref="CJ541" si="9867">AB541/AB560</f>
        <v>7.0494044132005468E-2</v>
      </c>
      <c r="CK541" s="136">
        <f t="shared" ref="CK541" si="9868">AC541/AC560</f>
        <v>6.7028469750889677E-2</v>
      </c>
    </row>
    <row r="542" spans="1:89" ht="15" thickTop="1" thickBot="1" x14ac:dyDescent="0.2">
      <c r="A542" s="146" t="s">
        <v>22</v>
      </c>
      <c r="B542" s="196">
        <v>443</v>
      </c>
      <c r="C542" s="197">
        <v>662</v>
      </c>
      <c r="D542" s="198">
        <v>159</v>
      </c>
      <c r="E542" s="199">
        <v>169</v>
      </c>
      <c r="F542" s="196">
        <v>634</v>
      </c>
      <c r="G542" s="200">
        <v>174</v>
      </c>
      <c r="H542" s="198">
        <v>740</v>
      </c>
      <c r="I542" s="199">
        <v>552</v>
      </c>
      <c r="J542" s="196">
        <v>67</v>
      </c>
      <c r="K542" s="200">
        <v>154</v>
      </c>
      <c r="L542" s="198">
        <v>107</v>
      </c>
      <c r="M542" s="196">
        <v>341</v>
      </c>
      <c r="N542" s="201">
        <v>410</v>
      </c>
      <c r="O542" s="202">
        <v>674</v>
      </c>
      <c r="P542" s="196">
        <v>314</v>
      </c>
      <c r="Q542" s="200">
        <v>213</v>
      </c>
      <c r="R542" s="198">
        <v>452</v>
      </c>
      <c r="S542" s="199">
        <v>251</v>
      </c>
      <c r="T542" s="196">
        <v>30</v>
      </c>
      <c r="U542" s="200">
        <v>25</v>
      </c>
      <c r="V542" s="198">
        <v>178</v>
      </c>
      <c r="W542" s="199">
        <v>444</v>
      </c>
      <c r="X542" s="196">
        <v>224</v>
      </c>
      <c r="Y542" s="200">
        <v>134</v>
      </c>
      <c r="Z542" s="198">
        <v>459</v>
      </c>
      <c r="AA542" s="196">
        <v>501</v>
      </c>
      <c r="AB542" s="172">
        <f t="shared" si="9731"/>
        <v>4217</v>
      </c>
      <c r="AC542" s="173">
        <f t="shared" si="9732"/>
        <v>4294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6.5952061932410308E-2</v>
      </c>
      <c r="BK542" s="130">
        <f t="shared" ref="BK542" si="9869">C542/C560</f>
        <v>0.100181598062954</v>
      </c>
      <c r="BL542" s="131">
        <f t="shared" ref="BL542" si="9870">D542/D560</f>
        <v>8.0262493690055531E-2</v>
      </c>
      <c r="BM542" s="132">
        <f t="shared" ref="BM542" si="9871">E542/E560</f>
        <v>5.9907834101382486E-2</v>
      </c>
      <c r="BN542" s="129">
        <f t="shared" ref="BN542" si="9872">F542/F560</f>
        <v>9.8569651741293535E-2</v>
      </c>
      <c r="BO542" s="130">
        <f t="shared" ref="BO542" si="9873">G542/G560</f>
        <v>3.659305993690852E-2</v>
      </c>
      <c r="BP542" s="131">
        <f t="shared" ref="BP542" si="9874">H542/H560</f>
        <v>8.6885053422566638E-2</v>
      </c>
      <c r="BQ542" s="132">
        <f t="shared" ref="BQ542" si="9875">I542/I560</f>
        <v>6.7391038945183737E-2</v>
      </c>
      <c r="BR542" s="129">
        <f t="shared" ref="BR542" si="9876">J542/J560</f>
        <v>6.5048543689320393E-2</v>
      </c>
      <c r="BS542" s="130">
        <f t="shared" ref="BS542" si="9877">K542/K560</f>
        <v>0.15068493150684931</v>
      </c>
      <c r="BT542" s="131">
        <f t="shared" ref="BT542" si="9878">L542/L560</f>
        <v>3.3219497050605402E-2</v>
      </c>
      <c r="BU542" s="129">
        <f t="shared" ref="BU542" si="9879">M542/M560</f>
        <v>0.1128391793514229</v>
      </c>
      <c r="BV542" s="133">
        <f t="shared" ref="BV542" si="9880">N542/N560</f>
        <v>6.3783447417548225E-2</v>
      </c>
      <c r="BW542" s="134">
        <f t="shared" ref="BW542" si="9881">O542/O560</f>
        <v>9.8653395784543324E-2</v>
      </c>
      <c r="BX542" s="129">
        <f t="shared" ref="BX542" si="9882">P542/P560</f>
        <v>9.0961761297798371E-2</v>
      </c>
      <c r="BY542" s="130">
        <f t="shared" ref="BY542" si="9883">Q542/Q560</f>
        <v>6.2720848056537104E-2</v>
      </c>
      <c r="BZ542" s="131">
        <f t="shared" ref="BZ542" si="9884">R542/R560</f>
        <v>9.660183799957256E-2</v>
      </c>
      <c r="CA542" s="132">
        <f t="shared" ref="CA542" si="9885">S542/S560</f>
        <v>5.1870221120066132E-2</v>
      </c>
      <c r="CB542" s="129">
        <f t="shared" ref="CB542" si="9886">T542/T560</f>
        <v>5.1546391752577317E-2</v>
      </c>
      <c r="CC542" s="130">
        <f t="shared" ref="CC542" si="9887">U542/U560</f>
        <v>4.9701789264413522E-2</v>
      </c>
      <c r="CD542" s="131">
        <f t="shared" ref="CD542" si="9888">V542/V560</f>
        <v>4.1472506989748366E-2</v>
      </c>
      <c r="CE542" s="132">
        <f t="shared" ref="CE542" si="9889">W542/W560</f>
        <v>0.10049796287913083</v>
      </c>
      <c r="CF542" s="129">
        <f t="shared" ref="CF542" si="9890">X542/X560</f>
        <v>8.9492608869356768E-2</v>
      </c>
      <c r="CG542" s="130">
        <f t="shared" ref="CG542" si="9891">Y542/Y560</f>
        <v>7.4818537130094925E-2</v>
      </c>
      <c r="CH542" s="131">
        <f t="shared" ref="CH542" si="9892">Z542/Z560</f>
        <v>7.0647991380637223E-2</v>
      </c>
      <c r="CI542" s="129">
        <f t="shared" ref="CI542" si="9893">AA542/AA560</f>
        <v>6.2609347663084222E-2</v>
      </c>
      <c r="CJ542" s="135">
        <f t="shared" ref="CJ542" si="9894">AB542/AB560</f>
        <v>7.486108892084288E-2</v>
      </c>
      <c r="CK542" s="136">
        <f t="shared" ref="CK542" si="9895">AC542/AC560</f>
        <v>7.6405693950177933E-2</v>
      </c>
    </row>
    <row r="543" spans="1:89" ht="15" thickTop="1" thickBot="1" x14ac:dyDescent="0.2">
      <c r="A543" s="137" t="s">
        <v>23</v>
      </c>
      <c r="B543" s="189">
        <v>386</v>
      </c>
      <c r="C543" s="190">
        <v>381</v>
      </c>
      <c r="D543" s="191">
        <v>135</v>
      </c>
      <c r="E543" s="192">
        <v>154</v>
      </c>
      <c r="F543" s="189">
        <v>468</v>
      </c>
      <c r="G543" s="193">
        <v>140</v>
      </c>
      <c r="H543" s="191">
        <v>478</v>
      </c>
      <c r="I543" s="192">
        <v>484</v>
      </c>
      <c r="J543" s="189">
        <v>40</v>
      </c>
      <c r="K543" s="193">
        <v>82</v>
      </c>
      <c r="L543" s="191">
        <v>103</v>
      </c>
      <c r="M543" s="189">
        <v>292</v>
      </c>
      <c r="N543" s="194">
        <v>415</v>
      </c>
      <c r="O543" s="195">
        <v>526</v>
      </c>
      <c r="P543" s="189">
        <v>223</v>
      </c>
      <c r="Q543" s="193">
        <v>147</v>
      </c>
      <c r="R543" s="191">
        <v>392</v>
      </c>
      <c r="S543" s="192">
        <v>257</v>
      </c>
      <c r="T543" s="189">
        <v>55</v>
      </c>
      <c r="U543" s="193">
        <v>26</v>
      </c>
      <c r="V543" s="191">
        <v>199</v>
      </c>
      <c r="W543" s="192">
        <v>331</v>
      </c>
      <c r="X543" s="189">
        <v>142</v>
      </c>
      <c r="Y543" s="193">
        <v>86</v>
      </c>
      <c r="Z543" s="191">
        <v>372</v>
      </c>
      <c r="AA543" s="189">
        <v>501</v>
      </c>
      <c r="AB543" s="172">
        <f t="shared" si="9731"/>
        <v>3408</v>
      </c>
      <c r="AC543" s="173">
        <f t="shared" si="9732"/>
        <v>3407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5.7466130713115973E-2</v>
      </c>
      <c r="BK543" s="130">
        <f t="shared" ref="BK543" si="9896">C543/C560</f>
        <v>5.7657384987893461E-2</v>
      </c>
      <c r="BL543" s="131">
        <f t="shared" ref="BL543" si="9897">D543/D560</f>
        <v>6.8147400302877331E-2</v>
      </c>
      <c r="BM543" s="132">
        <f t="shared" ref="BM543" si="9898">E543/E560</f>
        <v>5.4590570719602979E-2</v>
      </c>
      <c r="BN543" s="129">
        <f t="shared" ref="BN543" si="9899">F543/F560</f>
        <v>7.2761194029850748E-2</v>
      </c>
      <c r="BO543" s="130">
        <f t="shared" ref="BO543" si="9900">G543/G560</f>
        <v>2.9442691903259727E-2</v>
      </c>
      <c r="BP543" s="131">
        <f t="shared" ref="BP543" si="9901">H543/H560</f>
        <v>5.6123048021603852E-2</v>
      </c>
      <c r="BQ543" s="132">
        <f t="shared" ref="BQ543" si="9902">I543/I560</f>
        <v>5.9089244292516177E-2</v>
      </c>
      <c r="BR543" s="129">
        <f t="shared" ref="BR543" si="9903">J543/J560</f>
        <v>3.8834951456310676E-2</v>
      </c>
      <c r="BS543" s="130">
        <f t="shared" ref="BS543" si="9904">K543/K560</f>
        <v>8.0234833659491189E-2</v>
      </c>
      <c r="BT543" s="131">
        <f t="shared" ref="BT543" si="9905">L543/L560</f>
        <v>3.1977646693573426E-2</v>
      </c>
      <c r="BU543" s="129">
        <f t="shared" ref="BU543" si="9906">M543/M560</f>
        <v>9.6624751819986768E-2</v>
      </c>
      <c r="BV543" s="133">
        <f t="shared" ref="BV543" si="9907">N543/N560</f>
        <v>6.4561294337274422E-2</v>
      </c>
      <c r="BW543" s="134">
        <f t="shared" ref="BW543" si="9908">O543/O560</f>
        <v>7.6990632318501173E-2</v>
      </c>
      <c r="BX543" s="129">
        <f t="shared" ref="BX543" si="9909">P543/P560</f>
        <v>6.4600231749710316E-2</v>
      </c>
      <c r="BY543" s="130">
        <f t="shared" ref="BY543" si="9910">Q543/Q560</f>
        <v>4.3286219081272087E-2</v>
      </c>
      <c r="BZ543" s="131">
        <f t="shared" ref="BZ543" si="9911">R543/R560</f>
        <v>8.3778585167770897E-2</v>
      </c>
      <c r="CA543" s="132">
        <f t="shared" ref="CA543" si="9912">S543/S560</f>
        <v>5.3110146724529864E-2</v>
      </c>
      <c r="CB543" s="129">
        <f t="shared" ref="CB543" si="9913">T543/T560</f>
        <v>9.4501718213058417E-2</v>
      </c>
      <c r="CC543" s="130">
        <f t="shared" ref="CC543" si="9914">U543/U560</f>
        <v>5.168986083499006E-2</v>
      </c>
      <c r="CD543" s="131">
        <f t="shared" ref="CD543" si="9915">V543/V560</f>
        <v>4.636533084808947E-2</v>
      </c>
      <c r="CE543" s="132">
        <f t="shared" ref="CE543" si="9916">W543/W560</f>
        <v>7.4920778632865545E-2</v>
      </c>
      <c r="CF543" s="129">
        <f t="shared" ref="CF543" si="9917">X543/X560</f>
        <v>5.6731921693967242E-2</v>
      </c>
      <c r="CG543" s="130">
        <f t="shared" ref="CG543" si="9918">Y543/Y560</f>
        <v>4.8017867113344499E-2</v>
      </c>
      <c r="CH543" s="131">
        <f t="shared" ref="CH543" si="9919">Z543/Z560</f>
        <v>5.7257195628751735E-2</v>
      </c>
      <c r="CI543" s="129">
        <f t="shared" ref="CI543" si="9920">AA543/AA560</f>
        <v>6.2609347663084222E-2</v>
      </c>
      <c r="CJ543" s="135">
        <f t="shared" ref="CJ543" si="9921">AB543/AB560</f>
        <v>6.0499547318527989E-2</v>
      </c>
      <c r="CK543" s="136">
        <f t="shared" ref="CK543" si="9922">AC543/AC560</f>
        <v>6.0622775800711744E-2</v>
      </c>
    </row>
    <row r="544" spans="1:89" ht="14" thickTop="1" x14ac:dyDescent="0.15">
      <c r="A544" s="146" t="s">
        <v>24</v>
      </c>
      <c r="B544" s="203">
        <v>347</v>
      </c>
      <c r="C544" s="197">
        <v>433</v>
      </c>
      <c r="D544" s="198">
        <v>116</v>
      </c>
      <c r="E544" s="199">
        <v>162</v>
      </c>
      <c r="F544" s="196">
        <v>394</v>
      </c>
      <c r="G544" s="200">
        <v>162</v>
      </c>
      <c r="H544" s="198">
        <v>492</v>
      </c>
      <c r="I544" s="199">
        <v>521</v>
      </c>
      <c r="J544" s="196">
        <v>50</v>
      </c>
      <c r="K544" s="200">
        <v>68</v>
      </c>
      <c r="L544" s="198">
        <v>89</v>
      </c>
      <c r="M544" s="196">
        <v>232</v>
      </c>
      <c r="N544" s="201">
        <v>330</v>
      </c>
      <c r="O544" s="204">
        <v>411</v>
      </c>
      <c r="P544" s="196">
        <v>228</v>
      </c>
      <c r="Q544" s="200">
        <v>144</v>
      </c>
      <c r="R544" s="198">
        <v>357</v>
      </c>
      <c r="S544" s="199">
        <v>193</v>
      </c>
      <c r="T544" s="196">
        <v>29</v>
      </c>
      <c r="U544" s="200">
        <v>36</v>
      </c>
      <c r="V544" s="198">
        <v>174</v>
      </c>
      <c r="W544" s="205">
        <v>277</v>
      </c>
      <c r="X544" s="196">
        <v>136</v>
      </c>
      <c r="Y544" s="200">
        <v>82</v>
      </c>
      <c r="Z544" s="198">
        <v>415</v>
      </c>
      <c r="AA544" s="196">
        <v>564</v>
      </c>
      <c r="AB544" s="172">
        <f t="shared" si="9731"/>
        <v>3157</v>
      </c>
      <c r="AC544" s="173">
        <f t="shared" si="9732"/>
        <v>3285</v>
      </c>
      <c r="AE544" s="275" t="str">
        <f>$AE$17</f>
        <v>17:00 - 17:59</v>
      </c>
      <c r="AF544" s="126">
        <f t="shared" ref="AF544:AU545" si="9923">SUMIF($A$9:$A$32,$AE544,B$536:B$559)</f>
        <v>546</v>
      </c>
      <c r="AG544" s="186">
        <f t="shared" si="9923"/>
        <v>445</v>
      </c>
      <c r="AH544" s="127">
        <f t="shared" si="9923"/>
        <v>146</v>
      </c>
      <c r="AI544" s="180">
        <f t="shared" si="9923"/>
        <v>232</v>
      </c>
      <c r="AJ544" s="126">
        <f t="shared" si="9923"/>
        <v>446</v>
      </c>
      <c r="AK544" s="128">
        <f t="shared" si="9923"/>
        <v>339</v>
      </c>
      <c r="AL544" s="127">
        <f t="shared" si="9923"/>
        <v>623</v>
      </c>
      <c r="AM544" s="180">
        <f t="shared" si="9923"/>
        <v>570</v>
      </c>
      <c r="AN544" s="126">
        <f t="shared" si="9923"/>
        <v>75</v>
      </c>
      <c r="AO544" s="128">
        <f t="shared" si="9923"/>
        <v>39</v>
      </c>
      <c r="AP544" s="127">
        <f t="shared" si="9923"/>
        <v>247</v>
      </c>
      <c r="AQ544" s="126">
        <f t="shared" si="9923"/>
        <v>156</v>
      </c>
      <c r="AR544" s="179">
        <f t="shared" si="9923"/>
        <v>415</v>
      </c>
      <c r="AS544" s="181">
        <f t="shared" si="9923"/>
        <v>499</v>
      </c>
      <c r="AT544" s="126">
        <f t="shared" si="9923"/>
        <v>194</v>
      </c>
      <c r="AU544" s="128">
        <f t="shared" si="9923"/>
        <v>296</v>
      </c>
      <c r="AV544" s="127">
        <f t="shared" ref="AP544:BE545" si="9924">SUMIF($A$9:$A$32,$AE544,R$536:R$559)</f>
        <v>269</v>
      </c>
      <c r="AW544" s="180">
        <f t="shared" si="9924"/>
        <v>414</v>
      </c>
      <c r="AX544" s="126">
        <f t="shared" si="9924"/>
        <v>30</v>
      </c>
      <c r="AY544" s="128">
        <f t="shared" si="9924"/>
        <v>40</v>
      </c>
      <c r="AZ544" s="127">
        <f t="shared" si="9924"/>
        <v>330</v>
      </c>
      <c r="BA544" s="180">
        <f t="shared" si="9924"/>
        <v>289</v>
      </c>
      <c r="BB544" s="126">
        <f t="shared" si="9924"/>
        <v>194</v>
      </c>
      <c r="BC544" s="128">
        <f t="shared" si="9924"/>
        <v>156</v>
      </c>
      <c r="BD544" s="184">
        <f t="shared" si="9924"/>
        <v>442</v>
      </c>
      <c r="BE544" s="185">
        <f t="shared" si="9924"/>
        <v>437</v>
      </c>
      <c r="BF544" s="170">
        <f>AF544+AH544+AJ544+AL544+AN544+AP544+AR544+AT544+AV544+AX544+AZ544+BB544+BD544</f>
        <v>3957</v>
      </c>
      <c r="BG544" s="171">
        <f>AG544+AI544+AK544+AM544+AO544+AQ544+AS544+AU544+AW544+AY544+BA544+BC544+BE544</f>
        <v>3912</v>
      </c>
      <c r="BI544" s="146" t="s">
        <v>24</v>
      </c>
      <c r="BJ544" s="129">
        <f>B544/B560</f>
        <v>5.1659967247283015E-2</v>
      </c>
      <c r="BK544" s="130">
        <f t="shared" ref="BK544" si="9925">C544/C560</f>
        <v>6.552663438256659E-2</v>
      </c>
      <c r="BL544" s="131">
        <f t="shared" ref="BL544" si="9926">D544/D560</f>
        <v>5.8556284704694601E-2</v>
      </c>
      <c r="BM544" s="132">
        <f t="shared" ref="BM544" si="9927">E544/E560</f>
        <v>5.7426444523218718E-2</v>
      </c>
      <c r="BN544" s="129">
        <f t="shared" ref="BN544" si="9928">F544/F560</f>
        <v>6.1256218905472636E-2</v>
      </c>
      <c r="BO544" s="130">
        <f t="shared" ref="BO544" si="9929">G544/G560</f>
        <v>3.4069400630914827E-2</v>
      </c>
      <c r="BP544" s="131">
        <f t="shared" ref="BP544" si="9930">H544/H560</f>
        <v>5.7766819302571326E-2</v>
      </c>
      <c r="BQ544" s="132">
        <f t="shared" ref="BQ544" si="9931">I544/I560</f>
        <v>6.3606397265291173E-2</v>
      </c>
      <c r="BR544" s="129">
        <f t="shared" ref="BR544" si="9932">J544/J560</f>
        <v>4.8543689320388349E-2</v>
      </c>
      <c r="BS544" s="130">
        <f t="shared" ref="BS544" si="9933">K544/K560</f>
        <v>6.6536203522504889E-2</v>
      </c>
      <c r="BT544" s="131">
        <f t="shared" ref="BT544" si="9934">L544/L560</f>
        <v>2.7631170443961503E-2</v>
      </c>
      <c r="BU544" s="129">
        <f t="shared" ref="BU544" si="9935">M544/M560</f>
        <v>7.6770350761085376E-2</v>
      </c>
      <c r="BV544" s="133">
        <f t="shared" ref="BV544" si="9936">N544/N560</f>
        <v>5.1337896701929057E-2</v>
      </c>
      <c r="BW544" s="134">
        <f t="shared" ref="BW544" si="9937">O544/O560</f>
        <v>6.0158079625292737E-2</v>
      </c>
      <c r="BX544" s="129">
        <f t="shared" ref="BX544" si="9938">P544/P560</f>
        <v>6.6048667439165695E-2</v>
      </c>
      <c r="BY544" s="130">
        <f t="shared" ref="BY544" si="9939">Q544/Q560</f>
        <v>4.2402826855123678E-2</v>
      </c>
      <c r="BZ544" s="131">
        <f t="shared" ref="BZ544" si="9940">R544/R560</f>
        <v>7.6298354349219916E-2</v>
      </c>
      <c r="CA544" s="132">
        <f t="shared" ref="CA544" si="9941">S544/S560</f>
        <v>3.988427361025005E-2</v>
      </c>
      <c r="CB544" s="129">
        <f t="shared" ref="CB544" si="9942">T544/T560</f>
        <v>4.9828178694158079E-2</v>
      </c>
      <c r="CC544" s="130">
        <f t="shared" ref="CC544" si="9943">U544/U560</f>
        <v>7.1570576540755465E-2</v>
      </c>
      <c r="CD544" s="131">
        <f t="shared" ref="CD544" si="9944">V544/V560</f>
        <v>4.0540540540540543E-2</v>
      </c>
      <c r="CE544" s="132">
        <f t="shared" ref="CE544" si="9945">W544/W560</f>
        <v>6.269805341783613E-2</v>
      </c>
      <c r="CF544" s="129">
        <f t="shared" ref="CF544" si="9946">X544/X560</f>
        <v>5.4334798242109468E-2</v>
      </c>
      <c r="CG544" s="130">
        <f t="shared" ref="CG544" si="9947">Y544/Y560</f>
        <v>4.5784477945281968E-2</v>
      </c>
      <c r="CH544" s="131">
        <f t="shared" ref="CH544" si="9948">Z544/Z560</f>
        <v>6.3875634908419271E-2</v>
      </c>
      <c r="CI544" s="129">
        <f t="shared" ref="CI544" si="9949">AA544/AA560</f>
        <v>7.0482379405148718E-2</v>
      </c>
      <c r="CJ544" s="135">
        <f t="shared" ref="CJ544" si="9950">AB544/AB560</f>
        <v>5.6043741456746732E-2</v>
      </c>
      <c r="CK544" s="136">
        <f t="shared" ref="CK544" si="9951">AC544/AC560</f>
        <v>5.8451957295373669E-2</v>
      </c>
    </row>
    <row r="545" spans="1:89" x14ac:dyDescent="0.15">
      <c r="A545" s="137" t="s">
        <v>25</v>
      </c>
      <c r="B545" s="206">
        <v>380</v>
      </c>
      <c r="C545" s="190">
        <v>265</v>
      </c>
      <c r="D545" s="191">
        <v>117</v>
      </c>
      <c r="E545" s="192">
        <v>104</v>
      </c>
      <c r="F545" s="189">
        <v>314</v>
      </c>
      <c r="G545" s="193">
        <v>80</v>
      </c>
      <c r="H545" s="191">
        <v>412</v>
      </c>
      <c r="I545" s="192">
        <v>313</v>
      </c>
      <c r="J545" s="189">
        <v>38</v>
      </c>
      <c r="K545" s="190">
        <v>29</v>
      </c>
      <c r="L545" s="191">
        <v>91</v>
      </c>
      <c r="M545" s="189">
        <v>116</v>
      </c>
      <c r="N545" s="194">
        <v>275</v>
      </c>
      <c r="O545" s="207">
        <v>209</v>
      </c>
      <c r="P545" s="189">
        <v>161</v>
      </c>
      <c r="Q545" s="190">
        <v>89</v>
      </c>
      <c r="R545" s="191">
        <v>213</v>
      </c>
      <c r="S545" s="192">
        <v>144</v>
      </c>
      <c r="T545" s="198">
        <v>25</v>
      </c>
      <c r="U545" s="189">
        <v>16</v>
      </c>
      <c r="V545" s="191">
        <v>201</v>
      </c>
      <c r="W545" s="208">
        <v>138</v>
      </c>
      <c r="X545" s="189">
        <v>152</v>
      </c>
      <c r="Y545" s="193">
        <v>57</v>
      </c>
      <c r="Z545" s="191">
        <v>413</v>
      </c>
      <c r="AA545" s="189">
        <v>234</v>
      </c>
      <c r="AB545" s="172">
        <f t="shared" si="9731"/>
        <v>2792</v>
      </c>
      <c r="AC545" s="173">
        <f t="shared" si="9732"/>
        <v>1794</v>
      </c>
      <c r="AE545" s="277" t="str">
        <f>$AE$18</f>
        <v>18:00 - 18:59</v>
      </c>
      <c r="AF545" s="126">
        <f t="shared" si="9923"/>
        <v>655</v>
      </c>
      <c r="AG545" s="190">
        <f t="shared" si="9923"/>
        <v>440</v>
      </c>
      <c r="AH545" s="191">
        <f t="shared" si="9923"/>
        <v>114</v>
      </c>
      <c r="AI545" s="192">
        <f t="shared" si="9923"/>
        <v>235</v>
      </c>
      <c r="AJ545" s="278">
        <f t="shared" si="9923"/>
        <v>377</v>
      </c>
      <c r="AK545" s="193">
        <f t="shared" si="9923"/>
        <v>468</v>
      </c>
      <c r="AL545" s="191">
        <f t="shared" si="9923"/>
        <v>620</v>
      </c>
      <c r="AM545" s="192">
        <f t="shared" si="9923"/>
        <v>718</v>
      </c>
      <c r="AN545" s="278">
        <f t="shared" si="9923"/>
        <v>120</v>
      </c>
      <c r="AO545" s="193">
        <f t="shared" si="9923"/>
        <v>75</v>
      </c>
      <c r="AP545" s="191">
        <f t="shared" si="9924"/>
        <v>360</v>
      </c>
      <c r="AQ545" s="278">
        <f t="shared" si="9924"/>
        <v>154</v>
      </c>
      <c r="AR545" s="194">
        <f t="shared" si="9924"/>
        <v>524</v>
      </c>
      <c r="AS545" s="195">
        <f t="shared" si="9924"/>
        <v>464</v>
      </c>
      <c r="AT545" s="278">
        <f t="shared" si="9924"/>
        <v>173</v>
      </c>
      <c r="AU545" s="193">
        <f t="shared" si="9924"/>
        <v>307</v>
      </c>
      <c r="AV545" s="191">
        <f t="shared" si="9924"/>
        <v>277</v>
      </c>
      <c r="AW545" s="192">
        <f t="shared" si="9924"/>
        <v>438</v>
      </c>
      <c r="AX545" s="278">
        <f t="shared" si="9924"/>
        <v>30</v>
      </c>
      <c r="AY545" s="193">
        <f t="shared" si="9924"/>
        <v>26</v>
      </c>
      <c r="AZ545" s="191">
        <f t="shared" si="9924"/>
        <v>433</v>
      </c>
      <c r="BA545" s="192">
        <f t="shared" si="9924"/>
        <v>226</v>
      </c>
      <c r="BB545" s="278">
        <f t="shared" si="9924"/>
        <v>160</v>
      </c>
      <c r="BC545" s="193">
        <f t="shared" si="9924"/>
        <v>143</v>
      </c>
      <c r="BD545" s="191">
        <f t="shared" si="9924"/>
        <v>400</v>
      </c>
      <c r="BE545" s="278">
        <f t="shared" si="9924"/>
        <v>505</v>
      </c>
      <c r="BF545" s="172">
        <f>SUM(AF545,AH545,AJ545,AL545,AN545,AP545,AR545,AT545,AV545,AX545,AZ545,BB545,BD545)</f>
        <v>4243</v>
      </c>
      <c r="BG545" s="173">
        <f>SUM(AG545,AI545,AK545,AM545,AO545,AQ545,AS545,AU545,AW545,AY545,BA545,BC545,BE545)</f>
        <v>4199</v>
      </c>
      <c r="BI545" s="137" t="s">
        <v>25</v>
      </c>
      <c r="BJ545" s="129">
        <f>B545/B560</f>
        <v>5.6572874795295519E-2</v>
      </c>
      <c r="BK545" s="130">
        <f t="shared" ref="BK545" si="9952">C545/C560</f>
        <v>4.0102905569007266E-2</v>
      </c>
      <c r="BL545" s="131">
        <f t="shared" ref="BL545" si="9953">D545/D560</f>
        <v>5.9061080262493688E-2</v>
      </c>
      <c r="BM545" s="132">
        <f t="shared" ref="BM545" si="9954">E545/E560</f>
        <v>3.6866359447004608E-2</v>
      </c>
      <c r="BN545" s="129">
        <f t="shared" ref="BN545" si="9955">F545/F560</f>
        <v>4.8818407960199005E-2</v>
      </c>
      <c r="BO545" s="130">
        <f t="shared" ref="BO545" si="9956">G545/G560</f>
        <v>1.6824395373291272E-2</v>
      </c>
      <c r="BP545" s="131">
        <f t="shared" ref="BP545" si="9957">H545/H560</f>
        <v>4.8373840554185747E-2</v>
      </c>
      <c r="BQ545" s="132">
        <f t="shared" ref="BQ545" si="9958">I545/I560</f>
        <v>3.8212672445366865E-2</v>
      </c>
      <c r="BR545" s="129">
        <f t="shared" ref="BR545" si="9959">J545/J560</f>
        <v>3.6893203883495145E-2</v>
      </c>
      <c r="BS545" s="130">
        <f t="shared" ref="BS545" si="9960">K545/K560</f>
        <v>2.8375733855185908E-2</v>
      </c>
      <c r="BT545" s="131">
        <f t="shared" ref="BT545" si="9961">L545/L560</f>
        <v>2.8252095622477491E-2</v>
      </c>
      <c r="BU545" s="129">
        <f t="shared" ref="BU545" si="9962">M545/M560</f>
        <v>3.8385175380542688E-2</v>
      </c>
      <c r="BV545" s="133">
        <f t="shared" ref="BV545" si="9963">N545/N560</f>
        <v>4.2781580584940887E-2</v>
      </c>
      <c r="BW545" s="134">
        <f t="shared" ref="BW545" si="9964">O545/O560</f>
        <v>3.0591334894613582E-2</v>
      </c>
      <c r="BX545" s="129">
        <f t="shared" ref="BX545" si="9965">P545/P560</f>
        <v>4.6639629200463502E-2</v>
      </c>
      <c r="BY545" s="130">
        <f t="shared" ref="BY545" si="9966">Q545/Q560</f>
        <v>2.6207302709069492E-2</v>
      </c>
      <c r="BZ545" s="131">
        <f t="shared" ref="BZ545" si="9967">R545/R560</f>
        <v>4.552254755289592E-2</v>
      </c>
      <c r="CA545" s="132">
        <f t="shared" ref="CA545" si="9968">S545/S560</f>
        <v>2.9758214507129573E-2</v>
      </c>
      <c r="CB545" s="129">
        <f t="shared" ref="CB545" si="9969">T545/T560</f>
        <v>4.29553264604811E-2</v>
      </c>
      <c r="CC545" s="130">
        <f t="shared" ref="CC545" si="9970">U545/U560</f>
        <v>3.1809145129224649E-2</v>
      </c>
      <c r="CD545" s="131">
        <f t="shared" ref="CD545" si="9971">V545/V560</f>
        <v>4.6831314072693385E-2</v>
      </c>
      <c r="CE545" s="132">
        <f t="shared" ref="CE545" si="9972">W545/W560</f>
        <v>3.1235853327297419E-2</v>
      </c>
      <c r="CF545" s="129">
        <f t="shared" ref="CF545" si="9973">X545/X560</f>
        <v>6.0727127447063524E-2</v>
      </c>
      <c r="CG545" s="130">
        <f t="shared" ref="CG545" si="9974">Y545/Y560</f>
        <v>3.1825795644891124E-2</v>
      </c>
      <c r="CH545" s="131">
        <f t="shared" ref="CH545" si="9975">Z545/Z560</f>
        <v>6.3567800523318452E-2</v>
      </c>
      <c r="CI545" s="129">
        <f t="shared" ref="CI545" si="9976">AA545/AA560</f>
        <v>2.9242689327668082E-2</v>
      </c>
      <c r="CJ545" s="135">
        <f t="shared" ref="CJ545" si="9977">AB545/AB560</f>
        <v>4.9564183131845699E-2</v>
      </c>
      <c r="CK545" s="136">
        <f t="shared" ref="CK545" si="9978">AC545/AC560</f>
        <v>3.1921708185053382E-2</v>
      </c>
    </row>
    <row r="546" spans="1:89" ht="14" thickBot="1" x14ac:dyDescent="0.2">
      <c r="A546" s="146" t="s">
        <v>26</v>
      </c>
      <c r="B546" s="203">
        <v>321</v>
      </c>
      <c r="C546" s="197">
        <v>318</v>
      </c>
      <c r="D546" s="198">
        <v>127</v>
      </c>
      <c r="E546" s="199">
        <v>135</v>
      </c>
      <c r="F546" s="196">
        <v>312</v>
      </c>
      <c r="G546" s="200">
        <v>171</v>
      </c>
      <c r="H546" s="198">
        <v>473</v>
      </c>
      <c r="I546" s="199">
        <v>459</v>
      </c>
      <c r="J546" s="196">
        <v>33</v>
      </c>
      <c r="K546" s="197">
        <v>43</v>
      </c>
      <c r="L546" s="198">
        <v>124</v>
      </c>
      <c r="M546" s="196">
        <v>178</v>
      </c>
      <c r="N546" s="201">
        <v>308</v>
      </c>
      <c r="O546" s="204">
        <v>380</v>
      </c>
      <c r="P546" s="196">
        <v>255</v>
      </c>
      <c r="Q546" s="197">
        <v>168</v>
      </c>
      <c r="R546" s="198">
        <v>332</v>
      </c>
      <c r="S546" s="199">
        <v>298</v>
      </c>
      <c r="T546" s="196">
        <v>30</v>
      </c>
      <c r="U546" s="200">
        <v>22</v>
      </c>
      <c r="V546" s="198">
        <v>173</v>
      </c>
      <c r="W546" s="205">
        <v>261</v>
      </c>
      <c r="X546" s="196">
        <v>135</v>
      </c>
      <c r="Y546" s="200">
        <v>90</v>
      </c>
      <c r="Z546" s="198">
        <v>434</v>
      </c>
      <c r="AA546" s="196">
        <v>671</v>
      </c>
      <c r="AB546" s="172">
        <f t="shared" si="9731"/>
        <v>3057</v>
      </c>
      <c r="AC546" s="173">
        <f t="shared" si="9732"/>
        <v>3194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4.7789191603394371E-2</v>
      </c>
      <c r="BK546" s="130">
        <f t="shared" ref="BK546" si="9979">C546/C560</f>
        <v>4.8123486682808719E-2</v>
      </c>
      <c r="BL546" s="131">
        <f t="shared" ref="BL546" si="9980">D546/D560</f>
        <v>6.4109035840484607E-2</v>
      </c>
      <c r="BM546" s="132">
        <f t="shared" ref="BM546" si="9981">E546/E560</f>
        <v>4.78553704360156E-2</v>
      </c>
      <c r="BN546" s="129">
        <f t="shared" ref="BN546" si="9982">F546/F560</f>
        <v>4.8507462686567165E-2</v>
      </c>
      <c r="BO546" s="130">
        <f t="shared" ref="BO546" si="9983">G546/G560</f>
        <v>3.5962145110410092E-2</v>
      </c>
      <c r="BP546" s="131">
        <f t="shared" ref="BP546" si="9984">H546/H560</f>
        <v>5.5535986849829751E-2</v>
      </c>
      <c r="BQ546" s="132">
        <f t="shared" ref="BQ546" si="9985">I546/I560</f>
        <v>5.6037113905506045E-2</v>
      </c>
      <c r="BR546" s="129">
        <f t="shared" ref="BR546" si="9986">J546/J560</f>
        <v>3.2038834951456312E-2</v>
      </c>
      <c r="BS546" s="130">
        <f t="shared" ref="BS546" si="9987">K546/K560</f>
        <v>4.2074363992172209E-2</v>
      </c>
      <c r="BT546" s="131">
        <f t="shared" ref="BT546" si="9988">L546/L560</f>
        <v>3.8497361067991308E-2</v>
      </c>
      <c r="BU546" s="129">
        <f t="shared" ref="BU546" si="9989">M546/M560</f>
        <v>5.890138980807412E-2</v>
      </c>
      <c r="BV546" s="133">
        <f t="shared" ref="BV546" si="9990">N546/N560</f>
        <v>4.7915370255133788E-2</v>
      </c>
      <c r="BW546" s="134">
        <f t="shared" ref="BW546" si="9991">O546/O560</f>
        <v>5.5620608899297423E-2</v>
      </c>
      <c r="BX546" s="129">
        <f t="shared" ref="BX546" si="9992">P546/P560</f>
        <v>7.3870220162224803E-2</v>
      </c>
      <c r="BY546" s="130">
        <f t="shared" ref="BY546" si="9993">Q546/Q560</f>
        <v>4.9469964664310952E-2</v>
      </c>
      <c r="BZ546" s="131">
        <f t="shared" ref="BZ546" si="9994">R546/R560</f>
        <v>7.0955332335969221E-2</v>
      </c>
      <c r="CA546" s="132">
        <f t="shared" ref="CA546" si="9995">S546/S560</f>
        <v>6.1582971688365365E-2</v>
      </c>
      <c r="CB546" s="129">
        <f t="shared" ref="CB546" si="9996">T546/T560</f>
        <v>5.1546391752577317E-2</v>
      </c>
      <c r="CC546" s="130">
        <f t="shared" ref="CC546" si="9997">U546/U560</f>
        <v>4.37375745526839E-2</v>
      </c>
      <c r="CD546" s="131">
        <f t="shared" ref="CD546" si="9998">V546/V560</f>
        <v>4.0307548928238582E-2</v>
      </c>
      <c r="CE546" s="132">
        <f t="shared" ref="CE546" si="9999">W546/W560</f>
        <v>5.9076505205975557E-2</v>
      </c>
      <c r="CF546" s="129">
        <f t="shared" ref="CF546" si="10000">X546/X560</f>
        <v>5.3935277666799841E-2</v>
      </c>
      <c r="CG546" s="130">
        <f t="shared" ref="CG546" si="10001">Y546/Y560</f>
        <v>5.0251256281407038E-2</v>
      </c>
      <c r="CH546" s="131">
        <f t="shared" ref="CH546" si="10002">Z546/Z560</f>
        <v>6.6800061566877025E-2</v>
      </c>
      <c r="CI546" s="129">
        <f t="shared" ref="CI546" si="10003">AA546/AA560</f>
        <v>8.3854036490877276E-2</v>
      </c>
      <c r="CJ546" s="135">
        <f t="shared" ref="CJ546" si="10004">AB546/AB560</f>
        <v>5.4268519997869732E-2</v>
      </c>
      <c r="CK546" s="136">
        <f t="shared" ref="CK546" si="10005">AC546/AC560</f>
        <v>5.6832740213523129E-2</v>
      </c>
    </row>
    <row r="547" spans="1:89" ht="15" thickTop="1" thickBot="1" x14ac:dyDescent="0.2">
      <c r="A547" s="137" t="s">
        <v>27</v>
      </c>
      <c r="B547" s="206">
        <v>396</v>
      </c>
      <c r="C547" s="190">
        <v>583</v>
      </c>
      <c r="D547" s="191">
        <v>151</v>
      </c>
      <c r="E547" s="192">
        <v>222</v>
      </c>
      <c r="F547" s="189">
        <v>381</v>
      </c>
      <c r="G547" s="193">
        <v>260</v>
      </c>
      <c r="H547" s="191">
        <v>583</v>
      </c>
      <c r="I547" s="192">
        <v>584</v>
      </c>
      <c r="J547" s="189">
        <v>43</v>
      </c>
      <c r="K547" s="190">
        <v>40</v>
      </c>
      <c r="L547" s="191">
        <v>130</v>
      </c>
      <c r="M547" s="189">
        <v>200</v>
      </c>
      <c r="N547" s="194">
        <v>334</v>
      </c>
      <c r="O547" s="207">
        <v>435</v>
      </c>
      <c r="P547" s="189">
        <v>263</v>
      </c>
      <c r="Q547" s="190">
        <v>185</v>
      </c>
      <c r="R547" s="191">
        <v>298</v>
      </c>
      <c r="S547" s="192">
        <v>300</v>
      </c>
      <c r="T547" s="189">
        <v>40</v>
      </c>
      <c r="U547" s="193">
        <v>18</v>
      </c>
      <c r="V547" s="191">
        <v>215</v>
      </c>
      <c r="W547" s="208">
        <v>360</v>
      </c>
      <c r="X547" s="189">
        <v>133</v>
      </c>
      <c r="Y547" s="193">
        <v>110</v>
      </c>
      <c r="Z547" s="191">
        <v>515</v>
      </c>
      <c r="AA547" s="189">
        <v>616</v>
      </c>
      <c r="AB547" s="172">
        <f t="shared" si="9731"/>
        <v>3482</v>
      </c>
      <c r="AC547" s="173">
        <f t="shared" si="9732"/>
        <v>3913</v>
      </c>
      <c r="AE547" s="269" t="s">
        <v>13</v>
      </c>
      <c r="AF547" s="20">
        <f t="shared" ref="AF547:BG547" si="10006">SUM(AF544:AF546)</f>
        <v>1201</v>
      </c>
      <c r="AG547" s="21">
        <f t="shared" si="10006"/>
        <v>885</v>
      </c>
      <c r="AH547" s="20">
        <f t="shared" si="10006"/>
        <v>260</v>
      </c>
      <c r="AI547" s="21">
        <f t="shared" si="10006"/>
        <v>467</v>
      </c>
      <c r="AJ547" s="20">
        <f t="shared" si="10006"/>
        <v>823</v>
      </c>
      <c r="AK547" s="21">
        <f t="shared" si="10006"/>
        <v>807</v>
      </c>
      <c r="AL547" s="20">
        <f t="shared" si="10006"/>
        <v>1243</v>
      </c>
      <c r="AM547" s="21">
        <f t="shared" si="10006"/>
        <v>1288</v>
      </c>
      <c r="AN547" s="20">
        <f t="shared" si="10006"/>
        <v>195</v>
      </c>
      <c r="AO547" s="21">
        <f t="shared" si="10006"/>
        <v>114</v>
      </c>
      <c r="AP547" s="20">
        <f t="shared" si="10006"/>
        <v>607</v>
      </c>
      <c r="AQ547" s="21">
        <f t="shared" si="10006"/>
        <v>310</v>
      </c>
      <c r="AR547" s="20">
        <f t="shared" si="10006"/>
        <v>939</v>
      </c>
      <c r="AS547" s="21">
        <f t="shared" si="10006"/>
        <v>963</v>
      </c>
      <c r="AT547" s="20">
        <f t="shared" si="10006"/>
        <v>367</v>
      </c>
      <c r="AU547" s="21">
        <f t="shared" si="10006"/>
        <v>603</v>
      </c>
      <c r="AV547" s="20">
        <f t="shared" si="10006"/>
        <v>546</v>
      </c>
      <c r="AW547" s="21">
        <f t="shared" si="10006"/>
        <v>852</v>
      </c>
      <c r="AX547" s="20">
        <f t="shared" si="10006"/>
        <v>60</v>
      </c>
      <c r="AY547" s="21">
        <f t="shared" si="10006"/>
        <v>66</v>
      </c>
      <c r="AZ547" s="20">
        <f t="shared" si="10006"/>
        <v>763</v>
      </c>
      <c r="BA547" s="21">
        <f t="shared" si="10006"/>
        <v>515</v>
      </c>
      <c r="BB547" s="20">
        <f t="shared" si="10006"/>
        <v>354</v>
      </c>
      <c r="BC547" s="21">
        <f t="shared" si="10006"/>
        <v>299</v>
      </c>
      <c r="BD547" s="20">
        <f t="shared" si="10006"/>
        <v>842</v>
      </c>
      <c r="BE547" s="21">
        <f t="shared" si="10006"/>
        <v>942</v>
      </c>
      <c r="BF547" s="174">
        <f t="shared" si="10006"/>
        <v>8200</v>
      </c>
      <c r="BG547" s="175">
        <f t="shared" si="10006"/>
        <v>8111</v>
      </c>
      <c r="BI547" s="137" t="s">
        <v>27</v>
      </c>
      <c r="BJ547" s="129">
        <f>B547/B560</f>
        <v>5.8954890576150068E-2</v>
      </c>
      <c r="BK547" s="130">
        <f t="shared" ref="BK547" si="10007">C547/C560</f>
        <v>8.8226392251815985E-2</v>
      </c>
      <c r="BL547" s="131">
        <f t="shared" ref="BL547" si="10008">D547/D560</f>
        <v>7.6224129227662793E-2</v>
      </c>
      <c r="BM547" s="132">
        <f t="shared" ref="BM547" si="10009">E547/E560</f>
        <v>7.8695498050336765E-2</v>
      </c>
      <c r="BN547" s="129">
        <f t="shared" ref="BN547" si="10010">F547/F560</f>
        <v>5.9235074626865669E-2</v>
      </c>
      <c r="BO547" s="130">
        <f t="shared" ref="BO547" si="10011">G547/G560</f>
        <v>5.4679284963196635E-2</v>
      </c>
      <c r="BP547" s="131">
        <f t="shared" ref="BP547" si="10012">H547/H560</f>
        <v>6.8451332628859926E-2</v>
      </c>
      <c r="BQ547" s="132">
        <f t="shared" ref="BQ547" si="10013">I547/I560</f>
        <v>7.1297765840556707E-2</v>
      </c>
      <c r="BR547" s="129">
        <f t="shared" ref="BR547" si="10014">J547/J560</f>
        <v>4.1747572815533977E-2</v>
      </c>
      <c r="BS547" s="130">
        <f t="shared" ref="BS547" si="10015">K547/K560</f>
        <v>3.9138943248532287E-2</v>
      </c>
      <c r="BT547" s="131">
        <f t="shared" ref="BT547" si="10016">L547/L560</f>
        <v>4.0360136603539272E-2</v>
      </c>
      <c r="BU547" s="129">
        <f t="shared" ref="BU547" si="10017">M547/M560</f>
        <v>6.6181336863004633E-2</v>
      </c>
      <c r="BV547" s="133">
        <f t="shared" ref="BV547" si="10018">N547/N560</f>
        <v>5.1960174237710016E-2</v>
      </c>
      <c r="BW547" s="134">
        <f t="shared" ref="BW547" si="10019">O547/O560</f>
        <v>6.3670960187353631E-2</v>
      </c>
      <c r="BX547" s="129">
        <f t="shared" ref="BX547" si="10020">P547/P560</f>
        <v>7.6187717265353422E-2</v>
      </c>
      <c r="BY547" s="130">
        <f t="shared" ref="BY547" si="10021">Q547/Q560</f>
        <v>5.4475853945818609E-2</v>
      </c>
      <c r="BZ547" s="131">
        <f t="shared" ref="BZ547" si="10022">R547/R560</f>
        <v>6.3688822397948278E-2</v>
      </c>
      <c r="CA547" s="132">
        <f t="shared" ref="CA547" si="10023">S547/S560</f>
        <v>6.1996280223186609E-2</v>
      </c>
      <c r="CB547" s="129">
        <f t="shared" ref="CB547" si="10024">T547/T560</f>
        <v>6.8728522336769765E-2</v>
      </c>
      <c r="CC547" s="130">
        <f t="shared" ref="CC547" si="10025">U547/U560</f>
        <v>3.5785288270377733E-2</v>
      </c>
      <c r="CD547" s="131">
        <f t="shared" ref="CD547" si="10026">V547/V560</f>
        <v>5.0093196644920783E-2</v>
      </c>
      <c r="CE547" s="132">
        <f t="shared" ref="CE547" si="10027">W547/W560</f>
        <v>8.1484834766862829E-2</v>
      </c>
      <c r="CF547" s="129">
        <f t="shared" ref="CF547" si="10028">X547/X560</f>
        <v>5.3136236516180581E-2</v>
      </c>
      <c r="CG547" s="130">
        <f t="shared" ref="CG547" si="10029">Y547/Y560</f>
        <v>6.1418202121719709E-2</v>
      </c>
      <c r="CH547" s="131">
        <f t="shared" ref="CH547" si="10030">Z547/Z560</f>
        <v>7.9267354163460063E-2</v>
      </c>
      <c r="CI547" s="129">
        <f t="shared" ref="CI547" si="10031">AA547/AA560</f>
        <v>7.6980754811297181E-2</v>
      </c>
      <c r="CJ547" s="135">
        <f t="shared" ref="CJ547" si="10032">AB547/AB560</f>
        <v>6.1813211198096962E-2</v>
      </c>
      <c r="CK547" s="136">
        <f t="shared" ref="CK547" si="10033">AC547/AC560</f>
        <v>6.9626334519572952E-2</v>
      </c>
    </row>
    <row r="548" spans="1:89" ht="14" thickTop="1" x14ac:dyDescent="0.15">
      <c r="A548" s="146" t="s">
        <v>28</v>
      </c>
      <c r="B548" s="203">
        <v>476</v>
      </c>
      <c r="C548" s="197">
        <v>403</v>
      </c>
      <c r="D548" s="198">
        <v>192</v>
      </c>
      <c r="E548" s="199">
        <v>194</v>
      </c>
      <c r="F548" s="196">
        <v>381</v>
      </c>
      <c r="G548" s="200">
        <v>277</v>
      </c>
      <c r="H548" s="198">
        <v>566</v>
      </c>
      <c r="I548" s="199">
        <v>557</v>
      </c>
      <c r="J548" s="196">
        <v>64</v>
      </c>
      <c r="K548" s="197">
        <v>50</v>
      </c>
      <c r="L548" s="198">
        <v>226</v>
      </c>
      <c r="M548" s="196">
        <v>155</v>
      </c>
      <c r="N548" s="201">
        <v>437</v>
      </c>
      <c r="O548" s="204">
        <v>437</v>
      </c>
      <c r="P548" s="196">
        <v>255</v>
      </c>
      <c r="Q548" s="197">
        <v>218</v>
      </c>
      <c r="R548" s="198">
        <v>308</v>
      </c>
      <c r="S548" s="199">
        <v>326</v>
      </c>
      <c r="T548" s="196">
        <v>29</v>
      </c>
      <c r="U548" s="200">
        <v>31</v>
      </c>
      <c r="V548" s="198">
        <v>299</v>
      </c>
      <c r="W548" s="205">
        <v>332</v>
      </c>
      <c r="X548" s="196">
        <v>167</v>
      </c>
      <c r="Y548" s="200">
        <v>111</v>
      </c>
      <c r="Z548" s="198">
        <v>519</v>
      </c>
      <c r="AA548" s="196">
        <v>587</v>
      </c>
      <c r="AB548" s="172">
        <f t="shared" si="9731"/>
        <v>3919</v>
      </c>
      <c r="AC548" s="173">
        <f t="shared" si="9732"/>
        <v>3678</v>
      </c>
      <c r="BI548" s="146" t="s">
        <v>28</v>
      </c>
      <c r="BJ548" s="129">
        <f>B548/B560</f>
        <v>7.0864969480422813E-2</v>
      </c>
      <c r="BK548" s="130">
        <f t="shared" ref="BK548" si="10034">C548/C560</f>
        <v>6.0986682808716705E-2</v>
      </c>
      <c r="BL548" s="131">
        <f t="shared" ref="BL548" si="10035">D548/D560</f>
        <v>9.6920747097425541E-2</v>
      </c>
      <c r="BM548" s="132">
        <f t="shared" ref="BM548" si="10036">E548/E560</f>
        <v>6.8769939737681668E-2</v>
      </c>
      <c r="BN548" s="129">
        <f t="shared" ref="BN548" si="10037">F548/F560</f>
        <v>5.9235074626865669E-2</v>
      </c>
      <c r="BO548" s="130">
        <f t="shared" ref="BO548" si="10038">G548/G560</f>
        <v>5.8254468980021033E-2</v>
      </c>
      <c r="BP548" s="131">
        <f t="shared" ref="BP548" si="10039">H548/H560</f>
        <v>6.6455324644827993E-2</v>
      </c>
      <c r="BQ548" s="132">
        <f t="shared" ref="BQ548" si="10040">I548/I560</f>
        <v>6.8001465022585764E-2</v>
      </c>
      <c r="BR548" s="129">
        <f t="shared" ref="BR548" si="10041">J548/J560</f>
        <v>6.2135922330097085E-2</v>
      </c>
      <c r="BS548" s="130">
        <f t="shared" ref="BS548" si="10042">K548/K560</f>
        <v>4.8923679060665359E-2</v>
      </c>
      <c r="BT548" s="131">
        <f t="shared" ref="BT548" si="10043">L548/L560</f>
        <v>7.0164545172306733E-2</v>
      </c>
      <c r="BU548" s="129">
        <f t="shared" ref="BU548" si="10044">M548/M560</f>
        <v>5.1290536068828593E-2</v>
      </c>
      <c r="BV548" s="133">
        <f t="shared" ref="BV548" si="10045">N548/N560</f>
        <v>6.7983820784069698E-2</v>
      </c>
      <c r="BW548" s="134">
        <f t="shared" ref="BW548" si="10046">O548/O560</f>
        <v>6.3963700234192039E-2</v>
      </c>
      <c r="BX548" s="129">
        <f t="shared" ref="BX548" si="10047">P548/P560</f>
        <v>7.3870220162224803E-2</v>
      </c>
      <c r="BY548" s="130">
        <f t="shared" ref="BY548" si="10048">Q548/Q560</f>
        <v>6.4193168433451117E-2</v>
      </c>
      <c r="BZ548" s="131">
        <f t="shared" ref="BZ548" si="10049">R548/R560</f>
        <v>6.5826031203248564E-2</v>
      </c>
      <c r="CA548" s="132">
        <f t="shared" ref="CA548" si="10050">S548/S560</f>
        <v>6.736929117586278E-2</v>
      </c>
      <c r="CB548" s="129">
        <f t="shared" ref="CB548" si="10051">T548/T560</f>
        <v>4.9828178694158079E-2</v>
      </c>
      <c r="CC548" s="130">
        <f t="shared" ref="CC548" si="10052">U548/U560</f>
        <v>6.1630218687872766E-2</v>
      </c>
      <c r="CD548" s="131">
        <f t="shared" ref="CD548" si="10053">V548/V560</f>
        <v>6.9664492078285178E-2</v>
      </c>
      <c r="CE548" s="132">
        <f t="shared" ref="CE548" si="10054">W548/W560</f>
        <v>7.5147125396106837E-2</v>
      </c>
      <c r="CF548" s="129">
        <f t="shared" ref="CF548" si="10055">X548/X560</f>
        <v>6.6719936076707953E-2</v>
      </c>
      <c r="CG548" s="130">
        <f t="shared" ref="CG548" si="10056">Y548/Y560</f>
        <v>6.1976549413735343E-2</v>
      </c>
      <c r="CH548" s="131">
        <f t="shared" ref="CH548" si="10057">Z548/Z560</f>
        <v>7.9883022933661688E-2</v>
      </c>
      <c r="CI548" s="129">
        <f t="shared" ref="CI548" si="10058">AA548/AA560</f>
        <v>7.3356660834791296E-2</v>
      </c>
      <c r="CJ548" s="135">
        <f t="shared" ref="CJ548" si="10059">AB548/AB560</f>
        <v>6.9570928973389429E-2</v>
      </c>
      <c r="CK548" s="136">
        <f t="shared" ref="CK548" si="10060">AC548/AC560</f>
        <v>6.5444839857651246E-2</v>
      </c>
    </row>
    <row r="549" spans="1:89" x14ac:dyDescent="0.15">
      <c r="A549" s="137" t="s">
        <v>29</v>
      </c>
      <c r="B549" s="206">
        <v>537</v>
      </c>
      <c r="C549" s="190">
        <v>505</v>
      </c>
      <c r="D549" s="191">
        <v>151</v>
      </c>
      <c r="E549" s="192">
        <v>213</v>
      </c>
      <c r="F549" s="189">
        <v>431</v>
      </c>
      <c r="G549" s="193">
        <v>339</v>
      </c>
      <c r="H549" s="191">
        <v>643</v>
      </c>
      <c r="I549" s="192">
        <v>615</v>
      </c>
      <c r="J549" s="189">
        <v>59</v>
      </c>
      <c r="K549" s="190">
        <v>48</v>
      </c>
      <c r="L549" s="191">
        <v>227</v>
      </c>
      <c r="M549" s="189">
        <v>173</v>
      </c>
      <c r="N549" s="194">
        <v>376</v>
      </c>
      <c r="O549" s="207">
        <v>419</v>
      </c>
      <c r="P549" s="189">
        <v>212</v>
      </c>
      <c r="Q549" s="190">
        <v>276</v>
      </c>
      <c r="R549" s="191">
        <v>275</v>
      </c>
      <c r="S549" s="192">
        <v>403</v>
      </c>
      <c r="T549" s="189">
        <v>24</v>
      </c>
      <c r="U549" s="193">
        <v>43</v>
      </c>
      <c r="V549" s="191">
        <v>298</v>
      </c>
      <c r="W549" s="208">
        <v>322</v>
      </c>
      <c r="X549" s="189">
        <v>180</v>
      </c>
      <c r="Y549" s="193">
        <v>138</v>
      </c>
      <c r="Z549" s="191">
        <v>575</v>
      </c>
      <c r="AA549" s="189">
        <v>618</v>
      </c>
      <c r="AB549" s="172">
        <f t="shared" si="9731"/>
        <v>3988</v>
      </c>
      <c r="AC549" s="173">
        <f t="shared" si="9732"/>
        <v>4112</v>
      </c>
      <c r="BI549" s="137" t="s">
        <v>29</v>
      </c>
      <c r="BJ549" s="129">
        <f>B549/B560</f>
        <v>7.9946404644930774E-2</v>
      </c>
      <c r="BK549" s="130">
        <f t="shared" ref="BK549" si="10061">C549/C560</f>
        <v>7.6422518159806302E-2</v>
      </c>
      <c r="BL549" s="131">
        <f t="shared" ref="BL549" si="10062">D549/D560</f>
        <v>7.6224129227662793E-2</v>
      </c>
      <c r="BM549" s="132">
        <f t="shared" ref="BM549" si="10063">E549/E560</f>
        <v>7.5505140021269054E-2</v>
      </c>
      <c r="BN549" s="129">
        <f t="shared" ref="BN549" si="10064">F549/F560</f>
        <v>6.7008706467661688E-2</v>
      </c>
      <c r="BO549" s="130">
        <f t="shared" ref="BO549" si="10065">G549/G560</f>
        <v>7.1293375394321762E-2</v>
      </c>
      <c r="BP549" s="131">
        <f t="shared" ref="BP549" si="10066">H549/H560</f>
        <v>7.5496066690149119E-2</v>
      </c>
      <c r="BQ549" s="132">
        <f t="shared" ref="BQ549" si="10067">I549/I560</f>
        <v>7.5082407520449271E-2</v>
      </c>
      <c r="BR549" s="129">
        <f t="shared" ref="BR549" si="10068">J549/J560</f>
        <v>5.7281553398058252E-2</v>
      </c>
      <c r="BS549" s="130">
        <f t="shared" ref="BS549" si="10069">K549/K560</f>
        <v>4.6966731898238745E-2</v>
      </c>
      <c r="BT549" s="131">
        <f t="shared" ref="BT549" si="10070">L549/L560</f>
        <v>7.0475007761564734E-2</v>
      </c>
      <c r="BU549" s="129">
        <f t="shared" ref="BU549" si="10071">M549/M560</f>
        <v>5.7246856386499005E-2</v>
      </c>
      <c r="BV549" s="133">
        <f t="shared" ref="BV549" si="10072">N549/N560</f>
        <v>5.8494088363410079E-2</v>
      </c>
      <c r="BW549" s="134">
        <f t="shared" ref="BW549" si="10073">O549/O560</f>
        <v>6.1329039812646369E-2</v>
      </c>
      <c r="BX549" s="129">
        <f t="shared" ref="BX549" si="10074">P549/P560</f>
        <v>6.1413673232908458E-2</v>
      </c>
      <c r="BY549" s="130">
        <f t="shared" ref="BY549" si="10075">Q549/Q560</f>
        <v>8.1272084805653705E-2</v>
      </c>
      <c r="BZ549" s="131">
        <f t="shared" ref="BZ549" si="10076">R549/R560</f>
        <v>5.8773242145757638E-2</v>
      </c>
      <c r="CA549" s="132">
        <f t="shared" ref="CA549" si="10077">S549/S560</f>
        <v>8.3281669766480673E-2</v>
      </c>
      <c r="CB549" s="129">
        <f t="shared" ref="CB549" si="10078">T549/T560</f>
        <v>4.1237113402061855E-2</v>
      </c>
      <c r="CC549" s="130">
        <f t="shared" ref="CC549" si="10079">U549/U560</f>
        <v>8.5487077534791248E-2</v>
      </c>
      <c r="CD549" s="131">
        <f t="shared" ref="CD549" si="10080">V549/V560</f>
        <v>6.9431500465983231E-2</v>
      </c>
      <c r="CE549" s="132">
        <f t="shared" ref="CE549" si="10081">W549/W560</f>
        <v>7.2883657763693974E-2</v>
      </c>
      <c r="CF549" s="129">
        <f t="shared" ref="CF549" si="10082">X549/X560</f>
        <v>7.1913703555733122E-2</v>
      </c>
      <c r="CG549" s="130">
        <f t="shared" ref="CG549" si="10083">Y549/Y560</f>
        <v>7.705192629815745E-2</v>
      </c>
      <c r="CH549" s="131">
        <f t="shared" ref="CH549" si="10084">Z549/Z560</f>
        <v>8.8502385716484527E-2</v>
      </c>
      <c r="CI549" s="129">
        <f t="shared" ref="CI549" si="10085">AA549/AA560</f>
        <v>7.7230692326918274E-2</v>
      </c>
      <c r="CJ549" s="135">
        <f t="shared" ref="CJ549" si="10086">AB549/AB560</f>
        <v>7.0795831780014556E-2</v>
      </c>
      <c r="CK549" s="136">
        <f t="shared" ref="CK549" si="10087">AC549/AC560</f>
        <v>7.3167259786476868E-2</v>
      </c>
    </row>
    <row r="550" spans="1:89" x14ac:dyDescent="0.15">
      <c r="A550" s="146" t="s">
        <v>30</v>
      </c>
      <c r="B550" s="203">
        <v>546</v>
      </c>
      <c r="C550" s="197">
        <v>445</v>
      </c>
      <c r="D550" s="198">
        <v>146</v>
      </c>
      <c r="E550" s="199">
        <v>232</v>
      </c>
      <c r="F550" s="196">
        <v>446</v>
      </c>
      <c r="G550" s="200">
        <v>339</v>
      </c>
      <c r="H550" s="198">
        <v>623</v>
      </c>
      <c r="I550" s="199">
        <v>570</v>
      </c>
      <c r="J550" s="196">
        <v>75</v>
      </c>
      <c r="K550" s="197">
        <v>39</v>
      </c>
      <c r="L550" s="198">
        <v>247</v>
      </c>
      <c r="M550" s="196">
        <v>156</v>
      </c>
      <c r="N550" s="201">
        <v>415</v>
      </c>
      <c r="O550" s="204">
        <v>499</v>
      </c>
      <c r="P550" s="196">
        <v>194</v>
      </c>
      <c r="Q550" s="197">
        <v>296</v>
      </c>
      <c r="R550" s="198">
        <v>269</v>
      </c>
      <c r="S550" s="199">
        <v>414</v>
      </c>
      <c r="T550" s="196">
        <v>30</v>
      </c>
      <c r="U550" s="200">
        <v>40</v>
      </c>
      <c r="V550" s="198">
        <v>330</v>
      </c>
      <c r="W550" s="205">
        <v>289</v>
      </c>
      <c r="X550" s="196">
        <v>194</v>
      </c>
      <c r="Y550" s="200">
        <v>156</v>
      </c>
      <c r="Z550" s="198">
        <v>442</v>
      </c>
      <c r="AA550" s="196">
        <v>437</v>
      </c>
      <c r="AB550" s="172">
        <f t="shared" si="9731"/>
        <v>3957</v>
      </c>
      <c r="AC550" s="173">
        <f t="shared" si="9732"/>
        <v>3912</v>
      </c>
      <c r="BI550" s="146" t="s">
        <v>30</v>
      </c>
      <c r="BJ550" s="129">
        <f>B550/B560</f>
        <v>8.1286288521661462E-2</v>
      </c>
      <c r="BK550" s="130">
        <f t="shared" ref="BK550" si="10088">C550/C560</f>
        <v>6.7342615012106533E-2</v>
      </c>
      <c r="BL550" s="131">
        <f t="shared" ref="BL550" si="10089">D550/D560</f>
        <v>7.3700151438667344E-2</v>
      </c>
      <c r="BM550" s="132">
        <f t="shared" ref="BM550" si="10090">E550/E560</f>
        <v>8.2240340304856441E-2</v>
      </c>
      <c r="BN550" s="129">
        <f t="shared" ref="BN550" si="10091">F550/F560</f>
        <v>6.9340796019900494E-2</v>
      </c>
      <c r="BO550" s="130">
        <f t="shared" ref="BO550" si="10092">G550/G560</f>
        <v>7.1293375394321762E-2</v>
      </c>
      <c r="BP550" s="131">
        <f t="shared" ref="BP550" si="10093">H550/H560</f>
        <v>7.3147822003052712E-2</v>
      </c>
      <c r="BQ550" s="132">
        <f t="shared" ref="BQ550" si="10094">I550/I560</f>
        <v>6.9588572823831032E-2</v>
      </c>
      <c r="BR550" s="129">
        <f t="shared" ref="BR550" si="10095">J550/J560</f>
        <v>7.281553398058252E-2</v>
      </c>
      <c r="BS550" s="130">
        <f t="shared" ref="BS550" si="10096">K550/K560</f>
        <v>3.816046966731898E-2</v>
      </c>
      <c r="BT550" s="131">
        <f t="shared" ref="BT550" si="10097">L550/L560</f>
        <v>7.6684259546724615E-2</v>
      </c>
      <c r="BU550" s="129">
        <f t="shared" ref="BU550" si="10098">M550/M560</f>
        <v>5.1621442753143613E-2</v>
      </c>
      <c r="BV550" s="133">
        <f t="shared" ref="BV550" si="10099">N550/N560</f>
        <v>6.4561294337274422E-2</v>
      </c>
      <c r="BW550" s="134">
        <f t="shared" ref="BW550" si="10100">O550/O560</f>
        <v>7.3038641686182668E-2</v>
      </c>
      <c r="BX550" s="129">
        <f t="shared" ref="BX550" si="10101">P550/P560</f>
        <v>5.619930475086906E-2</v>
      </c>
      <c r="BY550" s="130">
        <f t="shared" ref="BY550" si="10102">Q550/Q560</f>
        <v>8.7161366313309771E-2</v>
      </c>
      <c r="BZ550" s="131">
        <f t="shared" ref="BZ550" si="10103">R550/R560</f>
        <v>5.7490916862577471E-2</v>
      </c>
      <c r="CA550" s="132">
        <f t="shared" ref="CA550" si="10104">S550/S560</f>
        <v>8.5554866707997515E-2</v>
      </c>
      <c r="CB550" s="129">
        <f t="shared" ref="CB550" si="10105">T550/T560</f>
        <v>5.1546391752577317E-2</v>
      </c>
      <c r="CC550" s="130">
        <f t="shared" ref="CC550" si="10106">U550/U560</f>
        <v>7.9522862823061632E-2</v>
      </c>
      <c r="CD550" s="131">
        <f t="shared" ref="CD550" si="10107">V550/V560</f>
        <v>7.6887232059645857E-2</v>
      </c>
      <c r="CE550" s="132">
        <f t="shared" ref="CE550" si="10108">W550/W560</f>
        <v>6.541421457673155E-2</v>
      </c>
      <c r="CF550" s="129">
        <f t="shared" ref="CF550" si="10109">X550/X560</f>
        <v>7.7506991610067924E-2</v>
      </c>
      <c r="CG550" s="130">
        <f t="shared" ref="CG550" si="10110">Y550/Y560</f>
        <v>8.7102177554438859E-2</v>
      </c>
      <c r="CH550" s="131">
        <f t="shared" ref="CH550" si="10111">Z550/Z560</f>
        <v>6.8031399107280288E-2</v>
      </c>
      <c r="CI550" s="129">
        <f t="shared" ref="CI550" si="10112">AA550/AA560</f>
        <v>5.4611347163209201E-2</v>
      </c>
      <c r="CJ550" s="135">
        <f t="shared" ref="CJ550" si="10113">AB550/AB560</f>
        <v>7.0245513127762685E-2</v>
      </c>
      <c r="CK550" s="136">
        <f t="shared" ref="CK550" si="10114">AC550/AC560</f>
        <v>6.9608540925266901E-2</v>
      </c>
    </row>
    <row r="551" spans="1:89" x14ac:dyDescent="0.15">
      <c r="A551" s="137" t="s">
        <v>31</v>
      </c>
      <c r="B551" s="206">
        <v>655</v>
      </c>
      <c r="C551" s="190">
        <v>440</v>
      </c>
      <c r="D551" s="191">
        <v>114</v>
      </c>
      <c r="E551" s="192">
        <v>235</v>
      </c>
      <c r="F551" s="189">
        <v>377</v>
      </c>
      <c r="G551" s="193">
        <v>468</v>
      </c>
      <c r="H551" s="191">
        <v>620</v>
      </c>
      <c r="I551" s="192">
        <v>718</v>
      </c>
      <c r="J551" s="189">
        <v>120</v>
      </c>
      <c r="K551" s="190">
        <v>75</v>
      </c>
      <c r="L551" s="191">
        <v>360</v>
      </c>
      <c r="M551" s="189">
        <v>154</v>
      </c>
      <c r="N551" s="194">
        <v>524</v>
      </c>
      <c r="O551" s="207">
        <v>464</v>
      </c>
      <c r="P551" s="189">
        <v>173</v>
      </c>
      <c r="Q551" s="190">
        <v>307</v>
      </c>
      <c r="R551" s="191">
        <v>277</v>
      </c>
      <c r="S551" s="192">
        <v>438</v>
      </c>
      <c r="T551" s="189">
        <v>30</v>
      </c>
      <c r="U551" s="193">
        <v>26</v>
      </c>
      <c r="V551" s="191">
        <v>433</v>
      </c>
      <c r="W551" s="208">
        <v>226</v>
      </c>
      <c r="X551" s="189">
        <v>160</v>
      </c>
      <c r="Y551" s="193">
        <v>143</v>
      </c>
      <c r="Z551" s="191">
        <v>400</v>
      </c>
      <c r="AA551" s="189">
        <v>505</v>
      </c>
      <c r="AB551" s="172">
        <f t="shared" si="9731"/>
        <v>4243</v>
      </c>
      <c r="AC551" s="173">
        <f t="shared" si="9732"/>
        <v>4199</v>
      </c>
      <c r="BI551" s="137" t="s">
        <v>31</v>
      </c>
      <c r="BJ551" s="129">
        <f>B551/B560</f>
        <v>9.7513771028733071E-2</v>
      </c>
      <c r="BK551" s="130">
        <f t="shared" ref="BK551" si="10115">C551/C560</f>
        <v>6.6585956416464892E-2</v>
      </c>
      <c r="BL551" s="131">
        <f t="shared" ref="BL551" si="10116">D551/D560</f>
        <v>5.7546693589096413E-2</v>
      </c>
      <c r="BM551" s="132">
        <f t="shared" ref="BM551" si="10117">E551/E560</f>
        <v>8.3303792981212335E-2</v>
      </c>
      <c r="BN551" s="129">
        <f t="shared" ref="BN551" si="10118">F551/F560</f>
        <v>5.861318407960199E-2</v>
      </c>
      <c r="BO551" s="130">
        <f t="shared" ref="BO551" si="10119">G551/G560</f>
        <v>9.8422712933753945E-2</v>
      </c>
      <c r="BP551" s="131">
        <f t="shared" ref="BP551" si="10120">H551/H560</f>
        <v>7.2795585299988252E-2</v>
      </c>
      <c r="BQ551" s="132">
        <f t="shared" ref="BQ551" si="10121">I551/I560</f>
        <v>8.7657184714931016E-2</v>
      </c>
      <c r="BR551" s="129">
        <f t="shared" ref="BR551" si="10122">J551/J560</f>
        <v>0.11650485436893204</v>
      </c>
      <c r="BS551" s="130">
        <f t="shared" ref="BS551" si="10123">K551/K560</f>
        <v>7.3385518590998039E-2</v>
      </c>
      <c r="BT551" s="131">
        <f t="shared" ref="BT551" si="10124">L551/L560</f>
        <v>0.11176653213287799</v>
      </c>
      <c r="BU551" s="129">
        <f t="shared" ref="BU551" si="10125">M551/M560</f>
        <v>5.0959629384513566E-2</v>
      </c>
      <c r="BV551" s="133">
        <f t="shared" ref="BV551" si="10126">N551/N560</f>
        <v>8.1518357187305532E-2</v>
      </c>
      <c r="BW551" s="134">
        <f t="shared" ref="BW551" si="10127">O551/O560</f>
        <v>6.7915690866510545E-2</v>
      </c>
      <c r="BX551" s="129">
        <f t="shared" ref="BX551" si="10128">P551/P560</f>
        <v>5.011587485515643E-2</v>
      </c>
      <c r="BY551" s="130">
        <f t="shared" ref="BY551" si="10129">Q551/Q560</f>
        <v>9.0400471142520616E-2</v>
      </c>
      <c r="BZ551" s="131">
        <f t="shared" ref="BZ551" si="10130">R551/R560</f>
        <v>5.9200683906817694E-2</v>
      </c>
      <c r="CA551" s="132">
        <f t="shared" ref="CA551" si="10131">S551/S560</f>
        <v>9.0514569125852443E-2</v>
      </c>
      <c r="CB551" s="129">
        <f t="shared" ref="CB551" si="10132">T551/T560</f>
        <v>5.1546391752577317E-2</v>
      </c>
      <c r="CC551" s="130">
        <f t="shared" ref="CC551" si="10133">U551/U560</f>
        <v>5.168986083499006E-2</v>
      </c>
      <c r="CD551" s="131">
        <f t="shared" ref="CD551" si="10134">V551/V560</f>
        <v>0.10088536812674744</v>
      </c>
      <c r="CE551" s="132">
        <f t="shared" ref="CE551" si="10135">W551/W560</f>
        <v>5.1154368492530557E-2</v>
      </c>
      <c r="CF551" s="129">
        <f t="shared" ref="CF551" si="10136">X551/X560</f>
        <v>6.3923292049540545E-2</v>
      </c>
      <c r="CG551" s="130">
        <f t="shared" ref="CG551" si="10137">Y551/Y560</f>
        <v>7.9843662758235623E-2</v>
      </c>
      <c r="CH551" s="131">
        <f t="shared" ref="CH551" si="10138">Z551/Z560</f>
        <v>6.1566877020163155E-2</v>
      </c>
      <c r="CI551" s="129">
        <f t="shared" ref="CI551" si="10139">AA551/AA560</f>
        <v>6.3109222694326422E-2</v>
      </c>
      <c r="CJ551" s="135">
        <f t="shared" ref="CJ551" si="10140">AB551/AB560</f>
        <v>7.53226465001509E-2</v>
      </c>
      <c r="CK551" s="136">
        <f t="shared" ref="CK551" si="10141">AC551/AC560</f>
        <v>7.4715302491103197E-2</v>
      </c>
    </row>
    <row r="552" spans="1:89" x14ac:dyDescent="0.15">
      <c r="A552" s="146" t="s">
        <v>32</v>
      </c>
      <c r="B552" s="203">
        <v>701</v>
      </c>
      <c r="C552" s="197">
        <v>535</v>
      </c>
      <c r="D552" s="198">
        <v>96</v>
      </c>
      <c r="E552" s="199">
        <v>217</v>
      </c>
      <c r="F552" s="196">
        <v>272</v>
      </c>
      <c r="G552" s="200">
        <v>843</v>
      </c>
      <c r="H552" s="198">
        <v>696</v>
      </c>
      <c r="I552" s="199">
        <v>711</v>
      </c>
      <c r="J552" s="196">
        <v>153</v>
      </c>
      <c r="K552" s="197">
        <v>52</v>
      </c>
      <c r="L552" s="198">
        <v>416</v>
      </c>
      <c r="M552" s="196">
        <v>92</v>
      </c>
      <c r="N552" s="201">
        <v>733</v>
      </c>
      <c r="O552" s="204">
        <v>502</v>
      </c>
      <c r="P552" s="196">
        <v>170</v>
      </c>
      <c r="Q552" s="197">
        <v>389</v>
      </c>
      <c r="R552" s="198">
        <v>208</v>
      </c>
      <c r="S552" s="199">
        <v>510</v>
      </c>
      <c r="T552" s="196">
        <v>27</v>
      </c>
      <c r="U552" s="200">
        <v>24</v>
      </c>
      <c r="V552" s="198">
        <v>540</v>
      </c>
      <c r="W552" s="205">
        <v>297</v>
      </c>
      <c r="X552" s="196">
        <v>159</v>
      </c>
      <c r="Y552" s="200">
        <v>145</v>
      </c>
      <c r="Z552" s="198">
        <v>343</v>
      </c>
      <c r="AA552" s="196">
        <v>634</v>
      </c>
      <c r="AB552" s="172">
        <f t="shared" si="9731"/>
        <v>4514</v>
      </c>
      <c r="AC552" s="173">
        <f t="shared" si="9732"/>
        <v>4951</v>
      </c>
      <c r="BI552" s="146" t="s">
        <v>32</v>
      </c>
      <c r="BJ552" s="129">
        <f>B552/B560</f>
        <v>0.10436206639868989</v>
      </c>
      <c r="BK552" s="130">
        <f t="shared" ref="BK552" si="10142">C552/C560</f>
        <v>8.0962469733656173E-2</v>
      </c>
      <c r="BL552" s="131">
        <f t="shared" ref="BL552" si="10143">D552/D560</f>
        <v>4.8460373548712771E-2</v>
      </c>
      <c r="BM552" s="132">
        <f t="shared" ref="BM552" si="10144">E552/E560</f>
        <v>7.6923076923076927E-2</v>
      </c>
      <c r="BN552" s="129">
        <f t="shared" ref="BN552" si="10145">F552/F560</f>
        <v>4.228855721393035E-2</v>
      </c>
      <c r="BO552" s="130">
        <f t="shared" ref="BO552" si="10146">G552/G560</f>
        <v>0.17728706624605678</v>
      </c>
      <c r="BP552" s="131">
        <f t="shared" ref="BP552" si="10147">H552/H560</f>
        <v>8.1718915110954568E-2</v>
      </c>
      <c r="BQ552" s="132">
        <f t="shared" ref="BQ552" si="10148">I552/I560</f>
        <v>8.6802588206568179E-2</v>
      </c>
      <c r="BR552" s="129">
        <f t="shared" ref="BR552" si="10149">J552/J560</f>
        <v>0.14854368932038836</v>
      </c>
      <c r="BS552" s="130">
        <f t="shared" ref="BS552" si="10150">K552/K560</f>
        <v>5.0880626223091974E-2</v>
      </c>
      <c r="BT552" s="131">
        <f t="shared" ref="BT552" si="10151">L552/L560</f>
        <v>0.12915243713132568</v>
      </c>
      <c r="BU552" s="129">
        <f t="shared" ref="BU552" si="10152">M552/M560</f>
        <v>3.0443414956982131E-2</v>
      </c>
      <c r="BV552" s="133">
        <f t="shared" ref="BV552" si="10153">N552/N560</f>
        <v>0.1140323584318606</v>
      </c>
      <c r="BW552" s="134">
        <f t="shared" ref="BW552" si="10154">O552/O560</f>
        <v>7.3477751756440279E-2</v>
      </c>
      <c r="BX552" s="129">
        <f t="shared" ref="BX552" si="10155">P552/P560</f>
        <v>4.9246813441483198E-2</v>
      </c>
      <c r="BY552" s="130">
        <f t="shared" ref="BY552" si="10156">Q552/Q560</f>
        <v>0.11454652532391048</v>
      </c>
      <c r="BZ552" s="131">
        <f t="shared" ref="BZ552" si="10157">R552/R560</f>
        <v>4.4453943150245777E-2</v>
      </c>
      <c r="CA552" s="132">
        <f t="shared" ref="CA552" si="10158">S552/S560</f>
        <v>0.10539367637941724</v>
      </c>
      <c r="CB552" s="129">
        <f t="shared" ref="CB552" si="10159">T552/T560</f>
        <v>4.6391752577319589E-2</v>
      </c>
      <c r="CC552" s="130">
        <f t="shared" ref="CC552" si="10160">U552/U560</f>
        <v>4.7713717693836977E-2</v>
      </c>
      <c r="CD552" s="131">
        <f t="shared" ref="CD552" si="10161">V552/V560</f>
        <v>0.12581547064305684</v>
      </c>
      <c r="CE552" s="132">
        <f t="shared" ref="CE552" si="10162">W552/W560</f>
        <v>6.7224988682661843E-2</v>
      </c>
      <c r="CF552" s="129">
        <f t="shared" ref="CF552" si="10163">X552/X560</f>
        <v>6.3523771474230925E-2</v>
      </c>
      <c r="CG552" s="130">
        <f t="shared" ref="CG552" si="10164">Y552/Y560</f>
        <v>8.0960357342266892E-2</v>
      </c>
      <c r="CH552" s="131">
        <f t="shared" ref="CH552" si="10165">Z552/Z560</f>
        <v>5.2793597044789906E-2</v>
      </c>
      <c r="CI552" s="129">
        <f t="shared" ref="CI552" si="10166">AA552/AA560</f>
        <v>7.9230192451887033E-2</v>
      </c>
      <c r="CJ552" s="135">
        <f t="shared" ref="CJ552" si="10167">AB552/AB560</f>
        <v>8.0133496653707545E-2</v>
      </c>
      <c r="CK552" s="136">
        <f t="shared" ref="CK552" si="10168">AC552/AC560</f>
        <v>8.8096085409252664E-2</v>
      </c>
    </row>
    <row r="553" spans="1:89" x14ac:dyDescent="0.15">
      <c r="A553" s="137" t="s">
        <v>33</v>
      </c>
      <c r="B553" s="206">
        <v>323</v>
      </c>
      <c r="C553" s="190">
        <v>423</v>
      </c>
      <c r="D553" s="191">
        <v>66</v>
      </c>
      <c r="E553" s="192">
        <v>177</v>
      </c>
      <c r="F553" s="189">
        <v>224</v>
      </c>
      <c r="G553" s="193">
        <v>501</v>
      </c>
      <c r="H553" s="191">
        <v>428</v>
      </c>
      <c r="I553" s="192">
        <v>557</v>
      </c>
      <c r="J553" s="189">
        <v>87</v>
      </c>
      <c r="K553" s="190">
        <v>42</v>
      </c>
      <c r="L553" s="191">
        <v>390</v>
      </c>
      <c r="M553" s="189">
        <v>65</v>
      </c>
      <c r="N553" s="194">
        <v>391</v>
      </c>
      <c r="O553" s="207">
        <v>356</v>
      </c>
      <c r="P553" s="189">
        <v>112</v>
      </c>
      <c r="Q553" s="190">
        <v>300</v>
      </c>
      <c r="R553" s="191">
        <v>210</v>
      </c>
      <c r="S553" s="192">
        <v>369</v>
      </c>
      <c r="T553" s="189">
        <v>23</v>
      </c>
      <c r="U553" s="193">
        <v>24</v>
      </c>
      <c r="V553" s="191">
        <v>464</v>
      </c>
      <c r="W553" s="208">
        <v>171</v>
      </c>
      <c r="X553" s="189">
        <v>99</v>
      </c>
      <c r="Y553" s="193">
        <v>88</v>
      </c>
      <c r="Z553" s="191">
        <v>254</v>
      </c>
      <c r="AA553" s="189">
        <v>545</v>
      </c>
      <c r="AB553" s="172">
        <f t="shared" si="9731"/>
        <v>3071</v>
      </c>
      <c r="AC553" s="173">
        <f t="shared" si="9732"/>
        <v>3618</v>
      </c>
      <c r="BI553" s="137" t="s">
        <v>33</v>
      </c>
      <c r="BJ553" s="129">
        <f>B553/B560</f>
        <v>4.8086943576001191E-2</v>
      </c>
      <c r="BK553" s="130">
        <f t="shared" ref="BK553" si="10169">C553/C560</f>
        <v>6.4013317191283295E-2</v>
      </c>
      <c r="BL553" s="131">
        <f t="shared" ref="BL553" si="10170">D553/D560</f>
        <v>3.3316506814740028E-2</v>
      </c>
      <c r="BM553" s="132">
        <f t="shared" ref="BM553" si="10171">E553/E560</f>
        <v>6.2743707904998225E-2</v>
      </c>
      <c r="BN553" s="129">
        <f t="shared" ref="BN553" si="10172">F553/F560</f>
        <v>3.482587064676617E-2</v>
      </c>
      <c r="BO553" s="130">
        <f t="shared" ref="BO553" si="10173">G553/G560</f>
        <v>0.1053627760252366</v>
      </c>
      <c r="BP553" s="131">
        <f t="shared" ref="BP553" si="10174">H553/H560</f>
        <v>5.0252436303862863E-2</v>
      </c>
      <c r="BQ553" s="132">
        <f t="shared" ref="BQ553" si="10175">I553/I560</f>
        <v>6.8001465022585764E-2</v>
      </c>
      <c r="BR553" s="129">
        <f t="shared" ref="BR553" si="10176">J553/J560</f>
        <v>8.4466019417475724E-2</v>
      </c>
      <c r="BS553" s="130">
        <f t="shared" ref="BS553" si="10177">K553/K560</f>
        <v>4.1095890410958902E-2</v>
      </c>
      <c r="BT553" s="131">
        <f t="shared" ref="BT553" si="10178">L553/L560</f>
        <v>0.12108040981061782</v>
      </c>
      <c r="BU553" s="129">
        <f t="shared" ref="BU553" si="10179">M553/M560</f>
        <v>2.1508934480476506E-2</v>
      </c>
      <c r="BV553" s="133">
        <f t="shared" ref="BV553" si="10180">N553/N560</f>
        <v>6.0827629122588676E-2</v>
      </c>
      <c r="BW553" s="134">
        <f t="shared" ref="BW553" si="10181">O553/O560</f>
        <v>5.2107728337236536E-2</v>
      </c>
      <c r="BX553" s="129">
        <f t="shared" ref="BX553" si="10182">P553/P560</f>
        <v>3.2444959443800693E-2</v>
      </c>
      <c r="BY553" s="130">
        <f t="shared" ref="BY553" si="10183">Q553/Q560</f>
        <v>8.8339222614840993E-2</v>
      </c>
      <c r="BZ553" s="131">
        <f t="shared" ref="BZ553" si="10184">R553/R560</f>
        <v>4.4881384911305833E-2</v>
      </c>
      <c r="CA553" s="132">
        <f t="shared" ref="CA553" si="10185">S553/S560</f>
        <v>7.6255424674519526E-2</v>
      </c>
      <c r="CB553" s="129">
        <f t="shared" ref="CB553" si="10186">T553/T560</f>
        <v>3.951890034364261E-2</v>
      </c>
      <c r="CC553" s="130">
        <f t="shared" ref="CC553" si="10187">U553/U560</f>
        <v>4.7713717693836977E-2</v>
      </c>
      <c r="CD553" s="131">
        <f t="shared" ref="CD553" si="10188">V553/V560</f>
        <v>0.10810810810810811</v>
      </c>
      <c r="CE553" s="132">
        <f t="shared" ref="CE553" si="10189">W553/W560</f>
        <v>3.8705296514259843E-2</v>
      </c>
      <c r="CF553" s="129">
        <f t="shared" ref="CF553" si="10190">X553/X560</f>
        <v>3.9552536955653216E-2</v>
      </c>
      <c r="CG553" s="130">
        <f t="shared" ref="CG553" si="10191">Y553/Y560</f>
        <v>4.9134561697375768E-2</v>
      </c>
      <c r="CH553" s="131">
        <f t="shared" ref="CH553" si="10192">Z553/Z560</f>
        <v>3.9094966907803605E-2</v>
      </c>
      <c r="CI553" s="129">
        <f t="shared" ref="CI553" si="10193">AA553/AA560</f>
        <v>6.8107973006748312E-2</v>
      </c>
      <c r="CJ553" s="135">
        <f t="shared" ref="CJ553" si="10194">AB553/AB560</f>
        <v>5.4517051002112515E-2</v>
      </c>
      <c r="CK553" s="136">
        <f t="shared" ref="CK553" si="10195">AC553/AC560</f>
        <v>6.4377224199288249E-2</v>
      </c>
    </row>
    <row r="554" spans="1:89" x14ac:dyDescent="0.15">
      <c r="A554" s="146" t="s">
        <v>34</v>
      </c>
      <c r="B554" s="203">
        <v>42</v>
      </c>
      <c r="C554" s="197">
        <v>242</v>
      </c>
      <c r="D554" s="198">
        <v>15</v>
      </c>
      <c r="E554" s="199">
        <v>164</v>
      </c>
      <c r="F554" s="196">
        <v>43</v>
      </c>
      <c r="G554" s="200">
        <v>279</v>
      </c>
      <c r="H554" s="198">
        <v>132</v>
      </c>
      <c r="I554" s="199">
        <v>258</v>
      </c>
      <c r="J554" s="196">
        <v>37</v>
      </c>
      <c r="K554" s="197">
        <v>36</v>
      </c>
      <c r="L554" s="198">
        <v>371</v>
      </c>
      <c r="M554" s="196">
        <v>42</v>
      </c>
      <c r="N554" s="201">
        <v>186</v>
      </c>
      <c r="O554" s="204">
        <v>172</v>
      </c>
      <c r="P554" s="196">
        <v>55</v>
      </c>
      <c r="Q554" s="197">
        <v>135</v>
      </c>
      <c r="R554" s="198">
        <v>64</v>
      </c>
      <c r="S554" s="199">
        <v>219</v>
      </c>
      <c r="T554" s="196">
        <v>18</v>
      </c>
      <c r="U554" s="200">
        <v>26</v>
      </c>
      <c r="V554" s="198">
        <v>206</v>
      </c>
      <c r="W554" s="205">
        <v>92</v>
      </c>
      <c r="X554" s="196">
        <v>33</v>
      </c>
      <c r="Y554" s="200">
        <v>76</v>
      </c>
      <c r="Z554" s="198">
        <v>178</v>
      </c>
      <c r="AA554" s="196">
        <v>281</v>
      </c>
      <c r="AB554" s="172">
        <f t="shared" si="9731"/>
        <v>1380</v>
      </c>
      <c r="AC554" s="173">
        <f t="shared" si="9732"/>
        <v>2022</v>
      </c>
      <c r="BI554" s="146" t="s">
        <v>34</v>
      </c>
      <c r="BJ554" s="129">
        <f>B554/B560</f>
        <v>6.2527914247431891E-3</v>
      </c>
      <c r="BK554" s="130">
        <f t="shared" ref="BK554" si="10196">C554/C560</f>
        <v>3.6622276029055691E-2</v>
      </c>
      <c r="BL554" s="131">
        <f t="shared" ref="BL554" si="10197">D554/D560</f>
        <v>7.5719333669863704E-3</v>
      </c>
      <c r="BM554" s="132">
        <f t="shared" ref="BM554" si="10198">E554/E560</f>
        <v>5.8135412974122655E-2</v>
      </c>
      <c r="BN554" s="129">
        <f t="shared" ref="BN554" si="10199">F554/F560</f>
        <v>6.685323383084577E-3</v>
      </c>
      <c r="BO554" s="130">
        <f t="shared" ref="BO554" si="10200">G554/G560</f>
        <v>5.867507886435331E-2</v>
      </c>
      <c r="BP554" s="131">
        <f t="shared" ref="BP554" si="10201">H554/H560</f>
        <v>1.549841493483621E-2</v>
      </c>
      <c r="BQ554" s="132">
        <f t="shared" ref="BQ554" si="10202">I554/I560</f>
        <v>3.1497985593944573E-2</v>
      </c>
      <c r="BR554" s="129">
        <f t="shared" ref="BR554" si="10203">J554/J560</f>
        <v>3.5922330097087375E-2</v>
      </c>
      <c r="BS554" s="130">
        <f t="shared" ref="BS554" si="10204">K554/K560</f>
        <v>3.5225048923679059E-2</v>
      </c>
      <c r="BT554" s="131">
        <f t="shared" ref="BT554" si="10205">L554/L560</f>
        <v>0.11518162061471593</v>
      </c>
      <c r="BU554" s="129">
        <f t="shared" ref="BU554" si="10206">M554/M560</f>
        <v>1.3898080741230973E-2</v>
      </c>
      <c r="BV554" s="133">
        <f t="shared" ref="BV554" si="10207">N554/N560</f>
        <v>2.893590541381456E-2</v>
      </c>
      <c r="BW554" s="134">
        <f t="shared" ref="BW554" si="10208">O554/O560</f>
        <v>2.5175644028103045E-2</v>
      </c>
      <c r="BX554" s="129">
        <f t="shared" ref="BX554" si="10209">P554/P560</f>
        <v>1.5932792584009269E-2</v>
      </c>
      <c r="BY554" s="130">
        <f t="shared" ref="BY554" si="10210">Q554/Q560</f>
        <v>3.9752650176678443E-2</v>
      </c>
      <c r="BZ554" s="131">
        <f t="shared" ref="BZ554" si="10211">R554/R560</f>
        <v>1.3678136353921778E-2</v>
      </c>
      <c r="CA554" s="132">
        <f t="shared" ref="CA554" si="10212">S554/S560</f>
        <v>4.5257284562926221E-2</v>
      </c>
      <c r="CB554" s="129">
        <f t="shared" ref="CB554" si="10213">T554/T560</f>
        <v>3.0927835051546393E-2</v>
      </c>
      <c r="CC554" s="130">
        <f t="shared" ref="CC554" si="10214">U554/U560</f>
        <v>5.168986083499006E-2</v>
      </c>
      <c r="CD554" s="131">
        <f t="shared" ref="CD554" si="10215">V554/V560</f>
        <v>4.7996272134203169E-2</v>
      </c>
      <c r="CE554" s="132">
        <f t="shared" ref="CE554" si="10216">W554/W560</f>
        <v>2.0823902218198281E-2</v>
      </c>
      <c r="CF554" s="129">
        <f t="shared" ref="CF554" si="10217">X554/X560</f>
        <v>1.3184178985217739E-2</v>
      </c>
      <c r="CG554" s="130">
        <f t="shared" ref="CG554" si="10218">Y554/Y560</f>
        <v>4.243439419318816E-2</v>
      </c>
      <c r="CH554" s="131">
        <f t="shared" ref="CH554" si="10219">Z554/Z560</f>
        <v>2.7397260273972601E-2</v>
      </c>
      <c r="CI554" s="129">
        <f t="shared" ref="CI554" si="10220">AA554/AA560</f>
        <v>3.5116220944763812E-2</v>
      </c>
      <c r="CJ554" s="135">
        <f t="shared" ref="CJ554" si="10221">AB554/AB560</f>
        <v>2.449805613250253E-2</v>
      </c>
      <c r="CK554" s="136">
        <f t="shared" ref="CK554" si="10222">AC554/AC560</f>
        <v>3.5978647686832739E-2</v>
      </c>
    </row>
    <row r="555" spans="1:89" x14ac:dyDescent="0.15">
      <c r="A555" s="137" t="s">
        <v>35</v>
      </c>
      <c r="B555" s="206">
        <v>0</v>
      </c>
      <c r="C555" s="190">
        <v>121</v>
      </c>
      <c r="D555" s="191">
        <v>1</v>
      </c>
      <c r="E555" s="192">
        <v>48</v>
      </c>
      <c r="F555" s="189">
        <v>0</v>
      </c>
      <c r="G555" s="193">
        <v>59</v>
      </c>
      <c r="H555" s="191">
        <v>10</v>
      </c>
      <c r="I555" s="192">
        <v>70</v>
      </c>
      <c r="J555" s="189">
        <v>3</v>
      </c>
      <c r="K555" s="190">
        <v>24</v>
      </c>
      <c r="L555" s="191">
        <v>44</v>
      </c>
      <c r="M555" s="189">
        <v>7</v>
      </c>
      <c r="N555" s="194">
        <v>20</v>
      </c>
      <c r="O555" s="207">
        <v>22</v>
      </c>
      <c r="P555" s="189">
        <v>6</v>
      </c>
      <c r="Q555" s="190">
        <v>13</v>
      </c>
      <c r="R555" s="191">
        <v>15</v>
      </c>
      <c r="S555" s="192">
        <v>14</v>
      </c>
      <c r="T555" s="189">
        <v>3</v>
      </c>
      <c r="U555" s="193">
        <v>2</v>
      </c>
      <c r="V555" s="191">
        <v>12</v>
      </c>
      <c r="W555" s="208">
        <v>7</v>
      </c>
      <c r="X555" s="189">
        <v>8</v>
      </c>
      <c r="Y555" s="193">
        <v>9</v>
      </c>
      <c r="Z555" s="191">
        <v>21</v>
      </c>
      <c r="AA555" s="189">
        <v>51</v>
      </c>
      <c r="AB555" s="172">
        <f t="shared" si="9731"/>
        <v>143</v>
      </c>
      <c r="AC555" s="173">
        <f t="shared" si="9732"/>
        <v>447</v>
      </c>
      <c r="BI555" s="137" t="s">
        <v>35</v>
      </c>
      <c r="BJ555" s="129">
        <f>B555/B560</f>
        <v>0</v>
      </c>
      <c r="BK555" s="130">
        <f t="shared" ref="BK555" si="10223">C555/C560</f>
        <v>1.8311138014527845E-2</v>
      </c>
      <c r="BL555" s="131">
        <f t="shared" ref="BL555" si="10224">D555/D560</f>
        <v>5.0479555779909136E-4</v>
      </c>
      <c r="BM555" s="132">
        <f t="shared" ref="BM555" si="10225">E555/E560</f>
        <v>1.7015242821694435E-2</v>
      </c>
      <c r="BN555" s="129">
        <f t="shared" ref="BN555" si="10226">F555/F560</f>
        <v>0</v>
      </c>
      <c r="BO555" s="130">
        <f t="shared" ref="BO555" si="10227">G555/G560</f>
        <v>1.2407991587802314E-2</v>
      </c>
      <c r="BP555" s="131">
        <f t="shared" ref="BP555" si="10228">H555/H560</f>
        <v>1.1741223435481978E-3</v>
      </c>
      <c r="BQ555" s="132">
        <f t="shared" ref="BQ555" si="10229">I555/I560</f>
        <v>8.5459650836283724E-3</v>
      </c>
      <c r="BR555" s="129">
        <f t="shared" ref="BR555" si="10230">J555/J560</f>
        <v>2.9126213592233011E-3</v>
      </c>
      <c r="BS555" s="130">
        <f t="shared" ref="BS555" si="10231">K555/K560</f>
        <v>2.3483365949119372E-2</v>
      </c>
      <c r="BT555" s="131">
        <f t="shared" ref="BT555" si="10232">L555/L560</f>
        <v>1.3660353927351754E-2</v>
      </c>
      <c r="BU555" s="129">
        <f t="shared" ref="BU555" si="10233">M555/M560</f>
        <v>2.3163467902051621E-3</v>
      </c>
      <c r="BV555" s="133">
        <f t="shared" ref="BV555" si="10234">N555/N560</f>
        <v>3.1113876789047915E-3</v>
      </c>
      <c r="BW555" s="134">
        <f t="shared" ref="BW555" si="10235">O555/O560</f>
        <v>3.2201405152224825E-3</v>
      </c>
      <c r="BX555" s="129">
        <f t="shared" ref="BX555" si="10236">P555/P560</f>
        <v>1.7381228273464658E-3</v>
      </c>
      <c r="BY555" s="130">
        <f t="shared" ref="BY555" si="10237">Q555/Q560</f>
        <v>3.8280329799764428E-3</v>
      </c>
      <c r="BZ555" s="131">
        <f t="shared" ref="BZ555" si="10238">R555/R560</f>
        <v>3.2058132079504169E-3</v>
      </c>
      <c r="CA555" s="132">
        <f t="shared" ref="CA555" si="10239">S555/S560</f>
        <v>2.8931597437487082E-3</v>
      </c>
      <c r="CB555" s="129">
        <f t="shared" ref="CB555" si="10240">T555/T560</f>
        <v>5.1546391752577319E-3</v>
      </c>
      <c r="CC555" s="130">
        <f t="shared" ref="CC555" si="10241">U555/U560</f>
        <v>3.9761431411530811E-3</v>
      </c>
      <c r="CD555" s="131">
        <f t="shared" ref="CD555" si="10242">V555/V560</f>
        <v>2.7958993476234857E-3</v>
      </c>
      <c r="CE555" s="132">
        <f t="shared" ref="CE555" si="10243">W555/W560</f>
        <v>1.5844273426889996E-3</v>
      </c>
      <c r="CF555" s="129">
        <f t="shared" ref="CF555" si="10244">X555/X560</f>
        <v>3.1961646024770275E-3</v>
      </c>
      <c r="CG555" s="130">
        <f t="shared" ref="CG555" si="10245">Y555/Y560</f>
        <v>5.0251256281407036E-3</v>
      </c>
      <c r="CH555" s="131">
        <f t="shared" ref="CH555" si="10246">Z555/Z560</f>
        <v>3.2322610435585653E-3</v>
      </c>
      <c r="CI555" s="129">
        <f t="shared" ref="CI555" si="10247">AA555/AA560</f>
        <v>6.3734066483379153E-3</v>
      </c>
      <c r="CJ555" s="135">
        <f t="shared" ref="CJ555" si="10248">AB555/AB560</f>
        <v>2.5385666861941028E-3</v>
      </c>
      <c r="CK555" s="136">
        <f t="shared" ref="CK555" si="10249">AC555/AC560</f>
        <v>7.953736654804271E-3</v>
      </c>
    </row>
    <row r="556" spans="1:89" x14ac:dyDescent="0.15">
      <c r="A556" s="146" t="s">
        <v>36</v>
      </c>
      <c r="B556" s="203">
        <v>0</v>
      </c>
      <c r="C556" s="197">
        <v>4</v>
      </c>
      <c r="D556" s="198">
        <v>0</v>
      </c>
      <c r="E556" s="199">
        <v>1</v>
      </c>
      <c r="F556" s="196">
        <v>0</v>
      </c>
      <c r="G556" s="200">
        <v>2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1"/>
        <v>0</v>
      </c>
      <c r="AC556" s="173">
        <f t="shared" si="9732"/>
        <v>7</v>
      </c>
      <c r="BI556" s="146" t="s">
        <v>36</v>
      </c>
      <c r="BJ556" s="129">
        <f>B556/B560</f>
        <v>0</v>
      </c>
      <c r="BK556" s="130">
        <f t="shared" ref="BK556" si="10250">C556/C560</f>
        <v>6.0532687651331722E-4</v>
      </c>
      <c r="BL556" s="131">
        <f t="shared" ref="BL556" si="10251">D556/D560</f>
        <v>0</v>
      </c>
      <c r="BM556" s="132">
        <f t="shared" ref="BM556" si="10252">E556/E560</f>
        <v>3.5448422545196739E-4</v>
      </c>
      <c r="BN556" s="129">
        <f t="shared" ref="BN556" si="10253">F556/F560</f>
        <v>0</v>
      </c>
      <c r="BO556" s="130">
        <f t="shared" ref="BO556" si="10254">G556/G560</f>
        <v>4.2060988433228178E-4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1.2455516014234875E-4</v>
      </c>
    </row>
    <row r="557" spans="1:89" x14ac:dyDescent="0.15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>
        <f t="shared" si="9731"/>
        <v>0</v>
      </c>
      <c r="AC557" s="173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15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1"/>
        <v>0</v>
      </c>
      <c r="AC558" s="173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4" thickBot="1" x14ac:dyDescent="0.2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1"/>
        <v>0</v>
      </c>
      <c r="AC559" s="173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5" thickTop="1" thickBot="1" x14ac:dyDescent="0.2">
      <c r="A560" s="269" t="s">
        <v>13</v>
      </c>
      <c r="B560" s="20">
        <f t="shared" ref="B560:AA560" si="10358">SUM(B537:B559)</f>
        <v>6717</v>
      </c>
      <c r="C560" s="21">
        <f t="shared" si="10358"/>
        <v>6608</v>
      </c>
      <c r="D560" s="20">
        <f t="shared" si="10358"/>
        <v>1981</v>
      </c>
      <c r="E560" s="21">
        <f t="shared" si="10358"/>
        <v>2821</v>
      </c>
      <c r="F560" s="20">
        <f t="shared" si="10358"/>
        <v>6432</v>
      </c>
      <c r="G560" s="21">
        <f t="shared" si="10358"/>
        <v>4755</v>
      </c>
      <c r="H560" s="20">
        <f t="shared" si="10358"/>
        <v>8517</v>
      </c>
      <c r="I560" s="21">
        <f t="shared" si="10358"/>
        <v>8191</v>
      </c>
      <c r="J560" s="20">
        <f t="shared" si="10358"/>
        <v>1030</v>
      </c>
      <c r="K560" s="21">
        <f t="shared" si="10358"/>
        <v>1022</v>
      </c>
      <c r="L560" s="20">
        <f t="shared" si="10358"/>
        <v>3221</v>
      </c>
      <c r="M560" s="21">
        <f t="shared" si="10358"/>
        <v>3022</v>
      </c>
      <c r="N560" s="20">
        <f t="shared" si="10358"/>
        <v>6428</v>
      </c>
      <c r="O560" s="21">
        <f t="shared" si="10358"/>
        <v>6832</v>
      </c>
      <c r="P560" s="20">
        <f t="shared" si="10358"/>
        <v>3452</v>
      </c>
      <c r="Q560" s="21">
        <f t="shared" si="10358"/>
        <v>3396</v>
      </c>
      <c r="R560" s="20">
        <f t="shared" si="10358"/>
        <v>4679</v>
      </c>
      <c r="S560" s="21">
        <f t="shared" si="10358"/>
        <v>4839</v>
      </c>
      <c r="T560" s="20">
        <f t="shared" si="10358"/>
        <v>582</v>
      </c>
      <c r="U560" s="21">
        <f t="shared" si="10358"/>
        <v>503</v>
      </c>
      <c r="V560" s="20">
        <f t="shared" si="10358"/>
        <v>4292</v>
      </c>
      <c r="W560" s="21">
        <f t="shared" si="10358"/>
        <v>4418</v>
      </c>
      <c r="X560" s="20">
        <f t="shared" si="10358"/>
        <v>2503</v>
      </c>
      <c r="Y560" s="21">
        <f t="shared" si="10358"/>
        <v>1791</v>
      </c>
      <c r="Z560" s="20">
        <f t="shared" si="10358"/>
        <v>6497</v>
      </c>
      <c r="AA560" s="21">
        <f t="shared" si="10358"/>
        <v>8002</v>
      </c>
      <c r="AB560" s="174">
        <f t="shared" ref="AB560:AC560" si="10359">SUM(AB536:AB559)</f>
        <v>56331</v>
      </c>
      <c r="AC560" s="175">
        <f t="shared" si="10359"/>
        <v>56200</v>
      </c>
      <c r="BI560" s="269" t="s">
        <v>13</v>
      </c>
      <c r="BJ560" s="155">
        <f>SUM(BJ536:BJ559)</f>
        <v>1</v>
      </c>
      <c r="BK560" s="156">
        <f t="shared" ref="BK560:CK560" si="10360">SUM(BK536:BK559)</f>
        <v>1</v>
      </c>
      <c r="BL560" s="155">
        <f t="shared" si="10360"/>
        <v>1</v>
      </c>
      <c r="BM560" s="156">
        <f t="shared" si="10360"/>
        <v>0.99999999999999978</v>
      </c>
      <c r="BN560" s="155">
        <f t="shared" si="10360"/>
        <v>1</v>
      </c>
      <c r="BO560" s="156">
        <f t="shared" si="10360"/>
        <v>0.99999999999999978</v>
      </c>
      <c r="BP560" s="155">
        <f t="shared" si="10360"/>
        <v>0.99999999999999978</v>
      </c>
      <c r="BQ560" s="156">
        <f t="shared" si="10360"/>
        <v>0.99999999999999989</v>
      </c>
      <c r="BR560" s="155">
        <f t="shared" si="10360"/>
        <v>1</v>
      </c>
      <c r="BS560" s="156">
        <f t="shared" si="10360"/>
        <v>0.99999999999999989</v>
      </c>
      <c r="BT560" s="155">
        <f t="shared" si="10360"/>
        <v>1</v>
      </c>
      <c r="BU560" s="156">
        <f t="shared" si="10360"/>
        <v>1</v>
      </c>
      <c r="BV560" s="155">
        <f t="shared" si="10360"/>
        <v>1</v>
      </c>
      <c r="BW560" s="156">
        <f t="shared" si="10360"/>
        <v>1</v>
      </c>
      <c r="BX560" s="155">
        <f t="shared" si="10360"/>
        <v>1</v>
      </c>
      <c r="BY560" s="156">
        <f t="shared" si="10360"/>
        <v>1</v>
      </c>
      <c r="BZ560" s="155">
        <f t="shared" si="10360"/>
        <v>1</v>
      </c>
      <c r="CA560" s="156">
        <f t="shared" si="10360"/>
        <v>0.99999999999999989</v>
      </c>
      <c r="CB560" s="155">
        <f t="shared" si="10360"/>
        <v>1</v>
      </c>
      <c r="CC560" s="156">
        <f t="shared" si="10360"/>
        <v>1</v>
      </c>
      <c r="CD560" s="155">
        <f t="shared" si="10360"/>
        <v>1</v>
      </c>
      <c r="CE560" s="156">
        <f t="shared" si="10360"/>
        <v>0.99999999999999989</v>
      </c>
      <c r="CF560" s="155">
        <f t="shared" si="10360"/>
        <v>1</v>
      </c>
      <c r="CG560" s="156">
        <f t="shared" si="10360"/>
        <v>1</v>
      </c>
      <c r="CH560" s="155">
        <f t="shared" si="10360"/>
        <v>1</v>
      </c>
      <c r="CI560" s="156">
        <f t="shared" si="10360"/>
        <v>1</v>
      </c>
      <c r="CJ560" s="155">
        <f t="shared" si="10360"/>
        <v>1</v>
      </c>
      <c r="CK560" s="156">
        <f t="shared" si="10360"/>
        <v>1</v>
      </c>
    </row>
    <row r="561" spans="1:89" ht="14" thickTop="1" x14ac:dyDescent="0.15">
      <c r="A561" s="187"/>
    </row>
    <row r="563" spans="1:89" x14ac:dyDescent="0.15">
      <c r="A563" s="301">
        <f>+A532+1</f>
        <v>44123</v>
      </c>
      <c r="B563" s="301"/>
      <c r="C563" s="301"/>
      <c r="D563" s="301"/>
      <c r="BI563" s="300">
        <f>+BI501+2</f>
        <v>44123</v>
      </c>
      <c r="BJ563" s="300"/>
      <c r="BK563" s="300"/>
      <c r="BL563" s="300"/>
    </row>
    <row r="564" spans="1:89" ht="14" thickBot="1" x14ac:dyDescent="0.2">
      <c r="AE564" s="272" t="s">
        <v>84</v>
      </c>
    </row>
    <row r="565" spans="1:89" ht="15" thickTop="1" thickBot="1" x14ac:dyDescent="0.2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 x14ac:dyDescent="0.2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 x14ac:dyDescent="0.15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572</v>
      </c>
      <c r="AG567" s="186">
        <f t="shared" ref="AG567:AV569" si="10361">SUMIF($A$9:$A$32,$AE567,C$567:C$590)</f>
        <v>427</v>
      </c>
      <c r="AH567" s="127">
        <f t="shared" si="10361"/>
        <v>321</v>
      </c>
      <c r="AI567" s="180">
        <f t="shared" si="10361"/>
        <v>286</v>
      </c>
      <c r="AJ567" s="126">
        <f t="shared" si="10361"/>
        <v>480</v>
      </c>
      <c r="AK567" s="128">
        <f t="shared" si="10361"/>
        <v>374</v>
      </c>
      <c r="AL567" s="127">
        <f t="shared" si="10361"/>
        <v>715</v>
      </c>
      <c r="AM567" s="180">
        <f t="shared" si="10361"/>
        <v>604</v>
      </c>
      <c r="AN567" s="126">
        <f t="shared" si="10361"/>
        <v>101</v>
      </c>
      <c r="AO567" s="128">
        <f t="shared" si="10361"/>
        <v>237</v>
      </c>
      <c r="AP567" s="127">
        <f t="shared" si="10361"/>
        <v>196</v>
      </c>
      <c r="AQ567" s="126">
        <f t="shared" si="10361"/>
        <v>484</v>
      </c>
      <c r="AR567" s="179">
        <f t="shared" si="10361"/>
        <v>701</v>
      </c>
      <c r="AS567" s="181">
        <f t="shared" si="10361"/>
        <v>815</v>
      </c>
      <c r="AT567" s="126">
        <f t="shared" si="10361"/>
        <v>445</v>
      </c>
      <c r="AU567" s="128">
        <f t="shared" si="10361"/>
        <v>417</v>
      </c>
      <c r="AV567" s="127">
        <f t="shared" si="10361"/>
        <v>593</v>
      </c>
      <c r="AW567" s="180">
        <f t="shared" ref="AW567:BE569" si="10362">SUMIF($A$9:$A$32,$AE567,S$567:S$590)</f>
        <v>334</v>
      </c>
      <c r="AX567" s="126">
        <f t="shared" si="10362"/>
        <v>57</v>
      </c>
      <c r="AY567" s="128">
        <f t="shared" si="10362"/>
        <v>234</v>
      </c>
      <c r="AZ567" s="127">
        <f t="shared" si="10362"/>
        <v>326</v>
      </c>
      <c r="BA567" s="180">
        <f t="shared" si="10362"/>
        <v>562</v>
      </c>
      <c r="BB567" s="126">
        <f t="shared" si="10362"/>
        <v>362</v>
      </c>
      <c r="BC567" s="128">
        <f t="shared" si="10362"/>
        <v>391</v>
      </c>
      <c r="BD567" s="184">
        <f t="shared" si="10362"/>
        <v>646</v>
      </c>
      <c r="BE567" s="185">
        <f t="shared" si="10362"/>
        <v>683</v>
      </c>
      <c r="BF567" s="170">
        <f>AF567+AH567+AJ567+AL567+AN567+AP567+AR567+AT567+AV567+AX567+AZ567+BB567+BD567</f>
        <v>5515</v>
      </c>
      <c r="BG567" s="171">
        <f>AG567+AI567+AK567+AM567+AO567+AQ567+AS567+AU567+AW567+AY567+BA567+BC567+BE567</f>
        <v>5848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15">
      <c r="A568" s="137" t="s">
        <v>17</v>
      </c>
      <c r="B568" s="189">
        <v>222</v>
      </c>
      <c r="C568" s="190">
        <v>0</v>
      </c>
      <c r="D568" s="191">
        <v>173</v>
      </c>
      <c r="E568" s="192">
        <v>1</v>
      </c>
      <c r="F568" s="189">
        <v>369</v>
      </c>
      <c r="G568" s="193">
        <v>4</v>
      </c>
      <c r="H568" s="191">
        <v>224</v>
      </c>
      <c r="I568" s="192">
        <v>25</v>
      </c>
      <c r="J568" s="189">
        <v>14</v>
      </c>
      <c r="K568" s="193">
        <v>7</v>
      </c>
      <c r="L568" s="191">
        <v>16</v>
      </c>
      <c r="M568" s="189">
        <v>25</v>
      </c>
      <c r="N568" s="194">
        <v>54</v>
      </c>
      <c r="O568" s="195">
        <v>0</v>
      </c>
      <c r="P568" s="189">
        <v>21</v>
      </c>
      <c r="Q568" s="193">
        <v>0</v>
      </c>
      <c r="R568" s="191">
        <v>4</v>
      </c>
      <c r="S568" s="192">
        <v>0</v>
      </c>
      <c r="T568" s="189">
        <v>0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1097</v>
      </c>
      <c r="AC568" s="173">
        <f t="shared" ref="AC568:AC590" si="10391">SUM(C568,E568,G568,I568,K568,M568,O568,Q568,S568,U568,W568,Y568,AA568)</f>
        <v>62</v>
      </c>
      <c r="AE568" s="277" t="str">
        <f>$AE$10</f>
        <v>08:00 - 08:59</v>
      </c>
      <c r="AF568" s="126">
        <f>SUMIF($A$9:$A$32,$AE568,B$567:B$590)</f>
        <v>683</v>
      </c>
      <c r="AG568" s="190">
        <f t="shared" si="10361"/>
        <v>520</v>
      </c>
      <c r="AH568" s="191">
        <f t="shared" si="10361"/>
        <v>282</v>
      </c>
      <c r="AI568" s="192">
        <f t="shared" si="10361"/>
        <v>291</v>
      </c>
      <c r="AJ568" s="278">
        <f t="shared" si="10361"/>
        <v>584</v>
      </c>
      <c r="AK568" s="193">
        <f t="shared" si="10361"/>
        <v>308</v>
      </c>
      <c r="AL568" s="191">
        <f t="shared" si="10361"/>
        <v>754</v>
      </c>
      <c r="AM568" s="192">
        <f t="shared" si="10361"/>
        <v>569</v>
      </c>
      <c r="AN568" s="278">
        <f t="shared" si="10361"/>
        <v>109</v>
      </c>
      <c r="AO568" s="193">
        <f t="shared" si="10361"/>
        <v>221</v>
      </c>
      <c r="AP568" s="191">
        <f t="shared" si="10361"/>
        <v>240</v>
      </c>
      <c r="AQ568" s="278">
        <f t="shared" si="10361"/>
        <v>471</v>
      </c>
      <c r="AR568" s="194">
        <f t="shared" si="10361"/>
        <v>710</v>
      </c>
      <c r="AS568" s="195">
        <f t="shared" si="10361"/>
        <v>775</v>
      </c>
      <c r="AT568" s="278">
        <f t="shared" si="10361"/>
        <v>374</v>
      </c>
      <c r="AU568" s="193">
        <f t="shared" si="10361"/>
        <v>358</v>
      </c>
      <c r="AV568" s="191">
        <f t="shared" si="10361"/>
        <v>628</v>
      </c>
      <c r="AW568" s="192">
        <f t="shared" si="10362"/>
        <v>408</v>
      </c>
      <c r="AX568" s="278">
        <f t="shared" si="10362"/>
        <v>66</v>
      </c>
      <c r="AY568" s="193">
        <f t="shared" si="10362"/>
        <v>158</v>
      </c>
      <c r="AZ568" s="191">
        <f t="shared" si="10362"/>
        <v>328</v>
      </c>
      <c r="BA568" s="192">
        <f t="shared" si="10362"/>
        <v>474</v>
      </c>
      <c r="BB568" s="278">
        <f t="shared" si="10362"/>
        <v>328</v>
      </c>
      <c r="BC568" s="193">
        <f t="shared" si="10362"/>
        <v>263</v>
      </c>
      <c r="BD568" s="191">
        <f t="shared" si="10362"/>
        <v>575</v>
      </c>
      <c r="BE568" s="278">
        <f t="shared" si="10362"/>
        <v>615</v>
      </c>
      <c r="BF568" s="172">
        <f>SUM(AF568,AH568,AJ568,AL568,AN568,AP568,AR568,AT568,AV568,AX568,AZ568,BB568,BD568)</f>
        <v>5661</v>
      </c>
      <c r="BG568" s="173">
        <f>SUM(AG568,AI568,AK568,AM568,AO568,AQ568,AS568,AU568,AW568,AY568,BA568,BC568,BE568)</f>
        <v>5431</v>
      </c>
      <c r="BI568" s="137" t="s">
        <v>17</v>
      </c>
      <c r="BJ568" s="129">
        <f>B568/B591</f>
        <v>2.341031319202784E-2</v>
      </c>
      <c r="BK568" s="130">
        <f t="shared" ref="BK568" si="10392">C568/C591</f>
        <v>0</v>
      </c>
      <c r="BL568" s="131">
        <f t="shared" ref="BL568" si="10393">D568/D591</f>
        <v>3.9166855331673078E-2</v>
      </c>
      <c r="BM568" s="132">
        <f t="shared" ref="BM568" si="10394">E568/E591</f>
        <v>2.2497187851518559E-4</v>
      </c>
      <c r="BN568" s="129">
        <f t="shared" ref="BN568" si="10395">F568/F591</f>
        <v>3.9084842707340327E-2</v>
      </c>
      <c r="BO568" s="130">
        <f t="shared" ref="BO568" si="10396">G568/G591</f>
        <v>5.5050922102945225E-4</v>
      </c>
      <c r="BP568" s="131">
        <f t="shared" ref="BP568" si="10397">H568/H591</f>
        <v>1.962502190292623E-2</v>
      </c>
      <c r="BQ568" s="132">
        <f t="shared" ref="BQ568" si="10398">I568/I591</f>
        <v>2.2768670309653918E-3</v>
      </c>
      <c r="BR568" s="129">
        <f t="shared" ref="BR568" si="10399">J568/J591</f>
        <v>5.7306590257879654E-3</v>
      </c>
      <c r="BS568" s="130">
        <f t="shared" ref="BS568" si="10400">K568/K591</f>
        <v>3.1616982836495033E-3</v>
      </c>
      <c r="BT568" s="131">
        <f t="shared" ref="BT568" si="10401">L568/L591</f>
        <v>2.9839612085042896E-3</v>
      </c>
      <c r="BU568" s="129">
        <f t="shared" ref="BU568" si="10402">M568/M591</f>
        <v>4.7984644913627635E-3</v>
      </c>
      <c r="BV568" s="133">
        <f t="shared" ref="BV568" si="10403">N568/N591</f>
        <v>5.2386495925494762E-3</v>
      </c>
      <c r="BW568" s="134">
        <f t="shared" ref="BW568" si="10404">O568/O591</f>
        <v>0</v>
      </c>
      <c r="BX568" s="129">
        <f t="shared" ref="BX568" si="10405">P568/P591</f>
        <v>3.8091783058226011E-3</v>
      </c>
      <c r="BY568" s="130">
        <f t="shared" ref="BY568" si="10406">Q568/Q591</f>
        <v>0</v>
      </c>
      <c r="BZ568" s="131">
        <f t="shared" ref="BZ568" si="10407">R568/R591</f>
        <v>5.813108559802354E-4</v>
      </c>
      <c r="CA568" s="132">
        <f t="shared" ref="CA568" si="10408">S568/S591</f>
        <v>0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0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1.2520544192841491E-2</v>
      </c>
      <c r="CK568" s="136">
        <f t="shared" ref="CK568" si="10418">AC568/AC591</f>
        <v>7.094876812340508E-4</v>
      </c>
    </row>
    <row r="569" spans="1:89" ht="14" thickBot="1" x14ac:dyDescent="0.2">
      <c r="A569" s="146" t="s">
        <v>18</v>
      </c>
      <c r="B569" s="196">
        <v>742</v>
      </c>
      <c r="C569" s="197">
        <v>0</v>
      </c>
      <c r="D569" s="198">
        <v>452</v>
      </c>
      <c r="E569" s="199">
        <v>1</v>
      </c>
      <c r="F569" s="196">
        <v>1030</v>
      </c>
      <c r="G569" s="200">
        <v>14</v>
      </c>
      <c r="H569" s="198">
        <v>636</v>
      </c>
      <c r="I569" s="199">
        <v>133</v>
      </c>
      <c r="J569" s="196">
        <v>54</v>
      </c>
      <c r="K569" s="200">
        <v>58</v>
      </c>
      <c r="L569" s="198">
        <v>108</v>
      </c>
      <c r="M569" s="196">
        <v>237</v>
      </c>
      <c r="N569" s="201">
        <v>448</v>
      </c>
      <c r="O569" s="202">
        <v>572</v>
      </c>
      <c r="P569" s="196">
        <v>233</v>
      </c>
      <c r="Q569" s="200">
        <v>456</v>
      </c>
      <c r="R569" s="198">
        <v>241</v>
      </c>
      <c r="S569" s="199">
        <v>289</v>
      </c>
      <c r="T569" s="196">
        <v>28</v>
      </c>
      <c r="U569" s="200">
        <v>164</v>
      </c>
      <c r="V569" s="198">
        <v>212</v>
      </c>
      <c r="W569" s="199">
        <v>388</v>
      </c>
      <c r="X569" s="196">
        <v>237</v>
      </c>
      <c r="Y569" s="200">
        <v>243</v>
      </c>
      <c r="Z569" s="198">
        <v>501</v>
      </c>
      <c r="AA569" s="196">
        <v>415</v>
      </c>
      <c r="AB569" s="172">
        <f t="shared" si="10390"/>
        <v>4922</v>
      </c>
      <c r="AC569" s="173">
        <f t="shared" si="10391"/>
        <v>2970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7.8245281029210162E-2</v>
      </c>
      <c r="BK569" s="130">
        <f t="shared" ref="BK569" si="10419">C569/C591</f>
        <v>0</v>
      </c>
      <c r="BL569" s="131">
        <f t="shared" ref="BL569" si="10420">D569/D591</f>
        <v>0.10233189947928459</v>
      </c>
      <c r="BM569" s="132">
        <f t="shared" ref="BM569" si="10421">E569/E591</f>
        <v>2.2497187851518559E-4</v>
      </c>
      <c r="BN569" s="129">
        <f t="shared" ref="BN569" si="10422">F569/F591</f>
        <v>0.10909861243512339</v>
      </c>
      <c r="BO569" s="130">
        <f t="shared" ref="BO569" si="10423">G569/G591</f>
        <v>1.9267822736030828E-3</v>
      </c>
      <c r="BP569" s="131">
        <f t="shared" ref="BP569" si="10424">H569/H591</f>
        <v>5.5721044331522689E-2</v>
      </c>
      <c r="BQ569" s="132">
        <f t="shared" ref="BQ569" si="10425">I569/I591</f>
        <v>1.2112932604735883E-2</v>
      </c>
      <c r="BR569" s="129">
        <f t="shared" ref="BR569" si="10426">J569/J591</f>
        <v>2.2103970528039297E-2</v>
      </c>
      <c r="BS569" s="130">
        <f t="shared" ref="BS569" si="10427">K569/K591</f>
        <v>2.6196928635953028E-2</v>
      </c>
      <c r="BT569" s="131">
        <f t="shared" ref="BT569" si="10428">L569/L591</f>
        <v>2.0141738157403954E-2</v>
      </c>
      <c r="BU569" s="129">
        <f t="shared" ref="BU569" si="10429">M569/M591</f>
        <v>4.5489443378118999E-2</v>
      </c>
      <c r="BV569" s="133">
        <f t="shared" ref="BV569" si="10430">N569/N591</f>
        <v>4.3461389212262322E-2</v>
      </c>
      <c r="BW569" s="134">
        <f t="shared" ref="BW569" si="10431">O569/O591</f>
        <v>5.2213601095390236E-2</v>
      </c>
      <c r="BX569" s="129">
        <f t="shared" ref="BX569" si="10432">P569/P591</f>
        <v>4.2263740250317434E-2</v>
      </c>
      <c r="BY569" s="130">
        <f t="shared" ref="BY569" si="10433">Q569/Q591</f>
        <v>7.7802422794744919E-2</v>
      </c>
      <c r="BZ569" s="131">
        <f t="shared" ref="BZ569" si="10434">R569/R591</f>
        <v>3.5023979072809186E-2</v>
      </c>
      <c r="CA569" s="132">
        <f t="shared" ref="CA569" si="10435">S569/S591</f>
        <v>3.9637909751748732E-2</v>
      </c>
      <c r="CB569" s="129">
        <f t="shared" ref="CB569" si="10436">T569/T591</f>
        <v>1.7721518987341773E-2</v>
      </c>
      <c r="CC569" s="130">
        <f t="shared" ref="CC569" si="10437">U569/U591</f>
        <v>9.9635479951397321E-2</v>
      </c>
      <c r="CD569" s="131">
        <f t="shared" ref="CD569" si="10438">V569/V591</f>
        <v>3.313535479837449E-2</v>
      </c>
      <c r="CE569" s="132">
        <f t="shared" ref="CE569" si="10439">W569/W591</f>
        <v>5.7953696788648243E-2</v>
      </c>
      <c r="CF569" s="129">
        <f t="shared" ref="CF569" si="10440">X569/X591</f>
        <v>4.68564650059312E-2</v>
      </c>
      <c r="CG569" s="130">
        <f t="shared" ref="CG569" si="10441">Y569/Y591</f>
        <v>6.3612565445026178E-2</v>
      </c>
      <c r="CH569" s="131">
        <f t="shared" ref="CH569" si="10442">Z569/Z591</f>
        <v>5.3766902768834515E-2</v>
      </c>
      <c r="CI569" s="129">
        <f t="shared" ref="CI569" si="10443">AA569/AA591</f>
        <v>3.4815436241610737E-2</v>
      </c>
      <c r="CJ569" s="135">
        <f t="shared" ref="CJ569" si="10444">AB569/AB591</f>
        <v>5.6176953981008033E-2</v>
      </c>
      <c r="CK569" s="136">
        <f t="shared" ref="CK569" si="10445">AC569/AC591</f>
        <v>3.3986748601050498E-2</v>
      </c>
    </row>
    <row r="570" spans="1:89" ht="15" thickTop="1" thickBot="1" x14ac:dyDescent="0.2">
      <c r="A570" s="137" t="s">
        <v>19</v>
      </c>
      <c r="B570" s="189">
        <v>883</v>
      </c>
      <c r="C570" s="190">
        <v>315</v>
      </c>
      <c r="D570" s="191">
        <v>503</v>
      </c>
      <c r="E570" s="192">
        <v>266</v>
      </c>
      <c r="F570" s="189">
        <v>575</v>
      </c>
      <c r="G570" s="193">
        <v>367</v>
      </c>
      <c r="H570" s="191">
        <v>734</v>
      </c>
      <c r="I570" s="192">
        <v>702</v>
      </c>
      <c r="J570" s="189">
        <v>108</v>
      </c>
      <c r="K570" s="193">
        <v>270</v>
      </c>
      <c r="L570" s="191">
        <v>188</v>
      </c>
      <c r="M570" s="189">
        <v>527</v>
      </c>
      <c r="N570" s="194">
        <v>645</v>
      </c>
      <c r="O570" s="195">
        <v>1008</v>
      </c>
      <c r="P570" s="189">
        <v>459</v>
      </c>
      <c r="Q570" s="193">
        <v>505</v>
      </c>
      <c r="R570" s="191">
        <v>534</v>
      </c>
      <c r="S570" s="192">
        <v>537</v>
      </c>
      <c r="T570" s="189">
        <v>52</v>
      </c>
      <c r="U570" s="193">
        <v>231</v>
      </c>
      <c r="V570" s="191">
        <v>319</v>
      </c>
      <c r="W570" s="192">
        <v>627</v>
      </c>
      <c r="X570" s="189">
        <v>306</v>
      </c>
      <c r="Y570" s="193">
        <v>393</v>
      </c>
      <c r="Z570" s="191">
        <v>690</v>
      </c>
      <c r="AA570" s="189">
        <v>760</v>
      </c>
      <c r="AB570" s="172">
        <f t="shared" si="10390"/>
        <v>5996</v>
      </c>
      <c r="AC570" s="173">
        <f t="shared" si="10391"/>
        <v>6508</v>
      </c>
      <c r="AE570" s="269" t="s">
        <v>13</v>
      </c>
      <c r="AF570" s="20">
        <f t="shared" ref="AF570:BG570" si="10446">SUM(AF567:AF569)</f>
        <v>1255</v>
      </c>
      <c r="AG570" s="21">
        <f t="shared" si="10446"/>
        <v>947</v>
      </c>
      <c r="AH570" s="20">
        <f t="shared" si="10446"/>
        <v>603</v>
      </c>
      <c r="AI570" s="21">
        <f t="shared" si="10446"/>
        <v>577</v>
      </c>
      <c r="AJ570" s="20">
        <f t="shared" si="10446"/>
        <v>1064</v>
      </c>
      <c r="AK570" s="21">
        <f t="shared" si="10446"/>
        <v>682</v>
      </c>
      <c r="AL570" s="20">
        <f t="shared" si="10446"/>
        <v>1469</v>
      </c>
      <c r="AM570" s="21">
        <f t="shared" si="10446"/>
        <v>1173</v>
      </c>
      <c r="AN570" s="20">
        <f t="shared" si="10446"/>
        <v>210</v>
      </c>
      <c r="AO570" s="21">
        <f t="shared" si="10446"/>
        <v>458</v>
      </c>
      <c r="AP570" s="20">
        <f t="shared" si="10446"/>
        <v>436</v>
      </c>
      <c r="AQ570" s="21">
        <f t="shared" si="10446"/>
        <v>955</v>
      </c>
      <c r="AR570" s="20">
        <f t="shared" si="10446"/>
        <v>1411</v>
      </c>
      <c r="AS570" s="21">
        <f t="shared" si="10446"/>
        <v>1590</v>
      </c>
      <c r="AT570" s="20">
        <f t="shared" si="10446"/>
        <v>819</v>
      </c>
      <c r="AU570" s="21">
        <f t="shared" si="10446"/>
        <v>775</v>
      </c>
      <c r="AV570" s="20">
        <f t="shared" si="10446"/>
        <v>1221</v>
      </c>
      <c r="AW570" s="21">
        <f t="shared" si="10446"/>
        <v>742</v>
      </c>
      <c r="AX570" s="20">
        <f t="shared" si="10446"/>
        <v>123</v>
      </c>
      <c r="AY570" s="21">
        <f t="shared" si="10446"/>
        <v>392</v>
      </c>
      <c r="AZ570" s="20">
        <f t="shared" si="10446"/>
        <v>654</v>
      </c>
      <c r="BA570" s="21">
        <f t="shared" si="10446"/>
        <v>1036</v>
      </c>
      <c r="BB570" s="20">
        <f t="shared" si="10446"/>
        <v>690</v>
      </c>
      <c r="BC570" s="21">
        <f t="shared" si="10446"/>
        <v>654</v>
      </c>
      <c r="BD570" s="20">
        <f t="shared" si="10446"/>
        <v>1221</v>
      </c>
      <c r="BE570" s="21">
        <f t="shared" si="10446"/>
        <v>1298</v>
      </c>
      <c r="BF570" s="174">
        <f t="shared" si="10446"/>
        <v>11176</v>
      </c>
      <c r="BG570" s="175">
        <f t="shared" si="10446"/>
        <v>11279</v>
      </c>
      <c r="BI570" s="137" t="s">
        <v>19</v>
      </c>
      <c r="BJ570" s="129">
        <f>B570/B591</f>
        <v>9.3113993461984609E-2</v>
      </c>
      <c r="BK570" s="130">
        <f t="shared" ref="BK570" si="10447">C570/C591</f>
        <v>3.4676354029062086E-2</v>
      </c>
      <c r="BL570" s="131">
        <f t="shared" ref="BL570" si="10448">D570/D591</f>
        <v>0.11387819787185872</v>
      </c>
      <c r="BM570" s="132">
        <f t="shared" ref="BM570" si="10449">E570/E591</f>
        <v>5.9842519685039369E-2</v>
      </c>
      <c r="BN570" s="129">
        <f t="shared" ref="BN570" si="10450">F570/F591</f>
        <v>6.0904565194365004E-2</v>
      </c>
      <c r="BO570" s="130">
        <f t="shared" ref="BO570" si="10451">G570/G591</f>
        <v>5.0509221029452246E-2</v>
      </c>
      <c r="BP570" s="131">
        <f t="shared" ref="BP570" si="10452">H570/H591</f>
        <v>6.4306991414052911E-2</v>
      </c>
      <c r="BQ570" s="132">
        <f t="shared" ref="BQ570" si="10453">I570/I591</f>
        <v>6.3934426229508193E-2</v>
      </c>
      <c r="BR570" s="129">
        <f t="shared" ref="BR570" si="10454">J570/J591</f>
        <v>4.4207941056078594E-2</v>
      </c>
      <c r="BS570" s="130">
        <f t="shared" ref="BS570" si="10455">K570/K591</f>
        <v>0.12195121951219512</v>
      </c>
      <c r="BT570" s="131">
        <f t="shared" ref="BT570" si="10456">L570/L591</f>
        <v>3.5061544199925403E-2</v>
      </c>
      <c r="BU570" s="129">
        <f t="shared" ref="BU570" si="10457">M570/M591</f>
        <v>0.10115163147792706</v>
      </c>
      <c r="BV570" s="133">
        <f t="shared" ref="BV570" si="10458">N570/N591</f>
        <v>6.2572759022118743E-2</v>
      </c>
      <c r="BW570" s="134">
        <f t="shared" ref="BW570" si="10459">O570/O591</f>
        <v>9.2012779552715654E-2</v>
      </c>
      <c r="BX570" s="129">
        <f t="shared" ref="BX570" si="10460">P570/P591</f>
        <v>8.3257754398693998E-2</v>
      </c>
      <c r="BY570" s="130">
        <f t="shared" ref="BY570" si="10461">Q570/Q591</f>
        <v>8.6162770858215318E-2</v>
      </c>
      <c r="BZ570" s="131">
        <f t="shared" ref="BZ570" si="10462">R570/R591</f>
        <v>7.7604999273361425E-2</v>
      </c>
      <c r="CA570" s="132">
        <f t="shared" ref="CA570" si="10463">S570/S591</f>
        <v>7.365244822383761E-2</v>
      </c>
      <c r="CB570" s="129">
        <f t="shared" ref="CB570" si="10464">T570/T591</f>
        <v>3.2911392405063293E-2</v>
      </c>
      <c r="CC570" s="130">
        <f t="shared" ref="CC570" si="10465">U570/U591</f>
        <v>0.14034021871202917</v>
      </c>
      <c r="CD570" s="131">
        <f t="shared" ref="CD570" si="10466">V570/V591</f>
        <v>4.9859331040950298E-2</v>
      </c>
      <c r="CE570" s="132">
        <f t="shared" ref="CE570" si="10467">W570/W591</f>
        <v>9.3651979088872295E-2</v>
      </c>
      <c r="CF570" s="129">
        <f t="shared" ref="CF570" si="10468">X570/X591</f>
        <v>6.0498220640569395E-2</v>
      </c>
      <c r="CG570" s="130">
        <f t="shared" ref="CG570" si="10469">Y570/Y591</f>
        <v>0.10287958115183246</v>
      </c>
      <c r="CH570" s="131">
        <f t="shared" ref="CH570" si="10470">Z570/Z591</f>
        <v>7.4050225370251133E-2</v>
      </c>
      <c r="CI570" s="129">
        <f t="shared" ref="CI570" si="10471">AA570/AA591</f>
        <v>6.3758389261744972E-2</v>
      </c>
      <c r="CJ570" s="135">
        <f t="shared" ref="CJ570" si="10472">AB570/AB591</f>
        <v>6.8434989043097152E-2</v>
      </c>
      <c r="CK570" s="136">
        <f t="shared" ref="CK570" si="10473">AC570/AC591</f>
        <v>7.4473319830180684E-2</v>
      </c>
    </row>
    <row r="571" spans="1:89" ht="14" thickTop="1" x14ac:dyDescent="0.15">
      <c r="A571" s="146" t="s">
        <v>20</v>
      </c>
      <c r="B571" s="196">
        <v>572</v>
      </c>
      <c r="C571" s="197">
        <v>427</v>
      </c>
      <c r="D571" s="198">
        <v>321</v>
      </c>
      <c r="E571" s="199">
        <v>286</v>
      </c>
      <c r="F571" s="196">
        <v>480</v>
      </c>
      <c r="G571" s="200">
        <v>374</v>
      </c>
      <c r="H571" s="198">
        <v>715</v>
      </c>
      <c r="I571" s="199">
        <v>604</v>
      </c>
      <c r="J571" s="196">
        <v>101</v>
      </c>
      <c r="K571" s="200">
        <v>237</v>
      </c>
      <c r="L571" s="198">
        <v>196</v>
      </c>
      <c r="M571" s="196">
        <v>484</v>
      </c>
      <c r="N571" s="201">
        <v>701</v>
      </c>
      <c r="O571" s="202">
        <v>815</v>
      </c>
      <c r="P571" s="196">
        <v>445</v>
      </c>
      <c r="Q571" s="200">
        <v>417</v>
      </c>
      <c r="R571" s="198">
        <v>593</v>
      </c>
      <c r="S571" s="199">
        <v>334</v>
      </c>
      <c r="T571" s="196">
        <v>57</v>
      </c>
      <c r="U571" s="200">
        <v>234</v>
      </c>
      <c r="V571" s="198">
        <v>326</v>
      </c>
      <c r="W571" s="199">
        <v>562</v>
      </c>
      <c r="X571" s="196">
        <v>362</v>
      </c>
      <c r="Y571" s="200">
        <v>391</v>
      </c>
      <c r="Z571" s="198">
        <v>646</v>
      </c>
      <c r="AA571" s="196">
        <v>683</v>
      </c>
      <c r="AB571" s="172">
        <f t="shared" si="10390"/>
        <v>5515</v>
      </c>
      <c r="AC571" s="173">
        <f t="shared" si="10391"/>
        <v>5848</v>
      </c>
      <c r="BI571" s="146" t="s">
        <v>20</v>
      </c>
      <c r="BJ571" s="129">
        <f>B571/B591</f>
        <v>6.0318464620900562E-2</v>
      </c>
      <c r="BK571" s="130">
        <f t="shared" ref="BK571" si="10474">C571/C591</f>
        <v>4.7005724350506387E-2</v>
      </c>
      <c r="BL571" s="131">
        <f t="shared" ref="BL571" si="10475">D571/D591</f>
        <v>7.2673760470907858E-2</v>
      </c>
      <c r="BM571" s="132">
        <f t="shared" ref="BM571" si="10476">E571/E591</f>
        <v>6.4341957255343085E-2</v>
      </c>
      <c r="BN571" s="129">
        <f t="shared" ref="BN571" si="10477">F571/F591</f>
        <v>5.0842071814426439E-2</v>
      </c>
      <c r="BO571" s="130">
        <f t="shared" ref="BO571" si="10478">G571/G591</f>
        <v>5.1472612166253782E-2</v>
      </c>
      <c r="BP571" s="131">
        <f t="shared" ref="BP571" si="10479">H571/H591</f>
        <v>6.2642369020501146E-2</v>
      </c>
      <c r="BQ571" s="132">
        <f t="shared" ref="BQ571" si="10480">I571/I591</f>
        <v>5.5009107468123861E-2</v>
      </c>
      <c r="BR571" s="129">
        <f t="shared" ref="BR571" si="10481">J571/J591</f>
        <v>4.134261154318461E-2</v>
      </c>
      <c r="BS571" s="130">
        <f t="shared" ref="BS571" si="10482">K571/K591</f>
        <v>0.10704607046070461</v>
      </c>
      <c r="BT571" s="131">
        <f t="shared" ref="BT571" si="10483">L571/L591</f>
        <v>3.6553524804177548E-2</v>
      </c>
      <c r="BU571" s="129">
        <f t="shared" ref="BU571" si="10484">M571/M591</f>
        <v>9.2898272552783115E-2</v>
      </c>
      <c r="BV571" s="133">
        <f t="shared" ref="BV571" si="10485">N571/N591</f>
        <v>6.8005432673651528E-2</v>
      </c>
      <c r="BW571" s="134">
        <f t="shared" ref="BW571" si="10486">O571/O591</f>
        <v>7.4395253308991327E-2</v>
      </c>
      <c r="BX571" s="129">
        <f t="shared" ref="BX571" si="10487">P571/P591</f>
        <v>8.0718302194812255E-2</v>
      </c>
      <c r="BY571" s="130">
        <f t="shared" ref="BY571" si="10488">Q571/Q591</f>
        <v>7.1148268213615418E-2</v>
      </c>
      <c r="BZ571" s="131">
        <f t="shared" ref="BZ571" si="10489">R571/R591</f>
        <v>8.6179334399069898E-2</v>
      </c>
      <c r="CA571" s="132">
        <f t="shared" ref="CA571" si="10490">S571/S591</f>
        <v>4.5809902619668087E-2</v>
      </c>
      <c r="CB571" s="129">
        <f t="shared" ref="CB571" si="10491">T571/T591</f>
        <v>3.6075949367088606E-2</v>
      </c>
      <c r="CC571" s="130">
        <f t="shared" ref="CC571" si="10492">U571/U591</f>
        <v>0.14216281895504251</v>
      </c>
      <c r="CD571" s="131">
        <f t="shared" ref="CD571" si="10493">V571/V591</f>
        <v>5.0953422944670208E-2</v>
      </c>
      <c r="CE571" s="132">
        <f t="shared" ref="CE571" si="10494">W571/W591</f>
        <v>8.3943241224794629E-2</v>
      </c>
      <c r="CF571" s="129">
        <f t="shared" ref="CF571" si="10495">X571/X591</f>
        <v>7.1569790431000396E-2</v>
      </c>
      <c r="CG571" s="130">
        <f t="shared" ref="CG571" si="10496">Y571/Y591</f>
        <v>0.10235602094240838</v>
      </c>
      <c r="CH571" s="131">
        <f t="shared" ref="CH571" si="10497">Z571/Z591</f>
        <v>6.9328182013307579E-2</v>
      </c>
      <c r="CI571" s="129">
        <f t="shared" ref="CI571" si="10498">AA571/AA591</f>
        <v>5.7298657718120809E-2</v>
      </c>
      <c r="CJ571" s="135">
        <f t="shared" ref="CJ571" si="10499">AB571/AB591</f>
        <v>6.2945124178232281E-2</v>
      </c>
      <c r="CK571" s="136">
        <f t="shared" ref="CK571" si="10500">AC571/AC591</f>
        <v>6.6920709029947248E-2</v>
      </c>
    </row>
    <row r="572" spans="1:89" ht="14" thickBot="1" x14ac:dyDescent="0.2">
      <c r="A572" s="137" t="s">
        <v>21</v>
      </c>
      <c r="B572" s="189">
        <v>683</v>
      </c>
      <c r="C572" s="190">
        <v>520</v>
      </c>
      <c r="D572" s="191">
        <v>282</v>
      </c>
      <c r="E572" s="192">
        <v>291</v>
      </c>
      <c r="F572" s="189">
        <v>584</v>
      </c>
      <c r="G572" s="193">
        <v>308</v>
      </c>
      <c r="H572" s="191">
        <v>754</v>
      </c>
      <c r="I572" s="192">
        <v>569</v>
      </c>
      <c r="J572" s="189">
        <v>109</v>
      </c>
      <c r="K572" s="193">
        <v>221</v>
      </c>
      <c r="L572" s="191">
        <v>240</v>
      </c>
      <c r="M572" s="189">
        <v>471</v>
      </c>
      <c r="N572" s="194">
        <v>710</v>
      </c>
      <c r="O572" s="195">
        <v>775</v>
      </c>
      <c r="P572" s="189">
        <v>374</v>
      </c>
      <c r="Q572" s="193">
        <v>358</v>
      </c>
      <c r="R572" s="191">
        <v>628</v>
      </c>
      <c r="S572" s="192">
        <v>408</v>
      </c>
      <c r="T572" s="189">
        <v>66</v>
      </c>
      <c r="U572" s="193">
        <v>158</v>
      </c>
      <c r="V572" s="191">
        <v>328</v>
      </c>
      <c r="W572" s="192">
        <v>474</v>
      </c>
      <c r="X572" s="189">
        <v>328</v>
      </c>
      <c r="Y572" s="193">
        <v>263</v>
      </c>
      <c r="Z572" s="191">
        <v>575</v>
      </c>
      <c r="AA572" s="189">
        <v>615</v>
      </c>
      <c r="AB572" s="172">
        <f t="shared" si="10390"/>
        <v>5661</v>
      </c>
      <c r="AC572" s="173">
        <f t="shared" si="10391"/>
        <v>5431</v>
      </c>
      <c r="AE572" s="272" t="s">
        <v>85</v>
      </c>
      <c r="BI572" s="137" t="s">
        <v>21</v>
      </c>
      <c r="BJ572" s="129">
        <f>B572/B591</f>
        <v>7.2023621216914482E-2</v>
      </c>
      <c r="BK572" s="130">
        <f t="shared" ref="BK572" si="10501">C572/C591</f>
        <v>5.7243505063848524E-2</v>
      </c>
      <c r="BL572" s="131">
        <f t="shared" ref="BL572" si="10502">D572/D591</f>
        <v>6.3844238170704101E-2</v>
      </c>
      <c r="BM572" s="132">
        <f t="shared" ref="BM572" si="10503">E572/E591</f>
        <v>6.5466816647919007E-2</v>
      </c>
      <c r="BN572" s="129">
        <f t="shared" ref="BN572" si="10504">F572/F591</f>
        <v>6.18578540408855E-2</v>
      </c>
      <c r="BO572" s="130">
        <f t="shared" ref="BO572" si="10505">G572/G591</f>
        <v>4.238921001926782E-2</v>
      </c>
      <c r="BP572" s="131">
        <f t="shared" ref="BP572" si="10506">H572/H591</f>
        <v>6.6059225512528477E-2</v>
      </c>
      <c r="BQ572" s="132">
        <f t="shared" ref="BQ572" si="10507">I572/I591</f>
        <v>5.1821493624772313E-2</v>
      </c>
      <c r="BR572" s="129">
        <f t="shared" ref="BR572" si="10508">J572/J591</f>
        <v>4.4617273843634876E-2</v>
      </c>
      <c r="BS572" s="130">
        <f t="shared" ref="BS572" si="10509">K572/K591</f>
        <v>9.9819331526648597E-2</v>
      </c>
      <c r="BT572" s="131">
        <f t="shared" ref="BT572" si="10510">L572/L591</f>
        <v>4.4759418127564343E-2</v>
      </c>
      <c r="BU572" s="129">
        <f t="shared" ref="BU572" si="10511">M572/M591</f>
        <v>9.0403071017274475E-2</v>
      </c>
      <c r="BV572" s="133">
        <f t="shared" ref="BV572" si="10512">N572/N591</f>
        <v>6.8878540939076444E-2</v>
      </c>
      <c r="BW572" s="134">
        <f t="shared" ref="BW572" si="10513">O572/O591</f>
        <v>7.0743952533089918E-2</v>
      </c>
      <c r="BX572" s="129">
        <f t="shared" ref="BX572" si="10514">P572/P591</f>
        <v>6.7839651732269177E-2</v>
      </c>
      <c r="BY572" s="130">
        <f t="shared" ref="BY572" si="10515">Q572/Q591</f>
        <v>6.1081726667804127E-2</v>
      </c>
      <c r="BZ572" s="131">
        <f t="shared" ref="BZ572" si="10516">R572/R591</f>
        <v>9.1265804388896962E-2</v>
      </c>
      <c r="CA572" s="132">
        <f t="shared" ref="CA572" si="10517">S572/S591</f>
        <v>5.5959402002468794E-2</v>
      </c>
      <c r="CB572" s="129">
        <f t="shared" ref="CB572" si="10518">T572/T591</f>
        <v>4.1772151898734178E-2</v>
      </c>
      <c r="CC572" s="130">
        <f t="shared" ref="CC572" si="10519">U572/U591</f>
        <v>9.5990279465370601E-2</v>
      </c>
      <c r="CD572" s="131">
        <f t="shared" ref="CD572" si="10520">V572/V591</f>
        <v>5.1266020631447327E-2</v>
      </c>
      <c r="CE572" s="132">
        <f t="shared" ref="CE572" si="10521">W572/W591</f>
        <v>7.0799103808812547E-2</v>
      </c>
      <c r="CF572" s="129">
        <f t="shared" ref="CF572" si="10522">X572/X591</f>
        <v>6.4847765915381578E-2</v>
      </c>
      <c r="CG572" s="130">
        <f t="shared" ref="CG572" si="10523">Y572/Y591</f>
        <v>6.8848167539267022E-2</v>
      </c>
      <c r="CH572" s="131">
        <f t="shared" ref="CH572" si="10524">Z572/Z591</f>
        <v>6.1708521141875937E-2</v>
      </c>
      <c r="CI572" s="129">
        <f t="shared" ref="CI572" si="10525">AA572/AA591</f>
        <v>5.1593959731543626E-2</v>
      </c>
      <c r="CJ572" s="135">
        <f t="shared" ref="CJ572" si="10526">AB572/AB591</f>
        <v>6.4611486486486486E-2</v>
      </c>
      <c r="CK572" s="136">
        <f t="shared" ref="CK572" si="10527">AC572/AC591</f>
        <v>6.2148832206163386E-2</v>
      </c>
    </row>
    <row r="573" spans="1:89" ht="15" thickTop="1" thickBot="1" x14ac:dyDescent="0.2">
      <c r="A573" s="146" t="s">
        <v>22</v>
      </c>
      <c r="B573" s="196">
        <v>689</v>
      </c>
      <c r="C573" s="197">
        <v>735</v>
      </c>
      <c r="D573" s="198">
        <v>292</v>
      </c>
      <c r="E573" s="199">
        <v>253</v>
      </c>
      <c r="F573" s="196">
        <v>896</v>
      </c>
      <c r="G573" s="200">
        <v>287</v>
      </c>
      <c r="H573" s="198">
        <v>685</v>
      </c>
      <c r="I573" s="199">
        <v>751</v>
      </c>
      <c r="J573" s="196">
        <v>136</v>
      </c>
      <c r="K573" s="200">
        <v>281</v>
      </c>
      <c r="L573" s="198">
        <v>260</v>
      </c>
      <c r="M573" s="196">
        <v>475</v>
      </c>
      <c r="N573" s="201">
        <v>689</v>
      </c>
      <c r="O573" s="202">
        <v>960</v>
      </c>
      <c r="P573" s="196">
        <v>401</v>
      </c>
      <c r="Q573" s="200">
        <v>323</v>
      </c>
      <c r="R573" s="198">
        <v>592</v>
      </c>
      <c r="S573" s="199">
        <v>404</v>
      </c>
      <c r="T573" s="196">
        <v>71</v>
      </c>
      <c r="U573" s="200">
        <v>132</v>
      </c>
      <c r="V573" s="198">
        <v>378</v>
      </c>
      <c r="W573" s="199">
        <v>510</v>
      </c>
      <c r="X573" s="196">
        <v>341</v>
      </c>
      <c r="Y573" s="200">
        <v>267</v>
      </c>
      <c r="Z573" s="198">
        <v>606</v>
      </c>
      <c r="AA573" s="196">
        <v>713</v>
      </c>
      <c r="AB573" s="172">
        <f t="shared" si="10390"/>
        <v>6036</v>
      </c>
      <c r="AC573" s="173">
        <f t="shared" si="10391"/>
        <v>6091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7.2656332384266581E-2</v>
      </c>
      <c r="BK573" s="130">
        <f t="shared" ref="BK573" si="10528">C573/C591</f>
        <v>8.0911492734478202E-2</v>
      </c>
      <c r="BL573" s="131">
        <f t="shared" ref="BL573" si="10529">D573/D591</f>
        <v>6.6108218247679415E-2</v>
      </c>
      <c r="BM573" s="132">
        <f t="shared" ref="BM573" si="10530">E573/E591</f>
        <v>5.6917885264341959E-2</v>
      </c>
      <c r="BN573" s="129">
        <f t="shared" ref="BN573" si="10531">F573/F591</f>
        <v>9.4905200720262678E-2</v>
      </c>
      <c r="BO573" s="130">
        <f t="shared" ref="BO573" si="10532">G573/G591</f>
        <v>3.9499036608863197E-2</v>
      </c>
      <c r="BP573" s="131">
        <f t="shared" ref="BP573" si="10533">H573/H591</f>
        <v>6.0014017872787803E-2</v>
      </c>
      <c r="BQ573" s="132">
        <f t="shared" ref="BQ573" si="10534">I573/I591</f>
        <v>6.8397085610200359E-2</v>
      </c>
      <c r="BR573" s="129">
        <f t="shared" ref="BR573" si="10535">J573/J591</f>
        <v>5.5669259107654523E-2</v>
      </c>
      <c r="BS573" s="130">
        <f t="shared" ref="BS573" si="10536">K573/K591</f>
        <v>0.12691960252935863</v>
      </c>
      <c r="BT573" s="131">
        <f t="shared" ref="BT573" si="10537">L573/L591</f>
        <v>4.8489369638194703E-2</v>
      </c>
      <c r="BU573" s="129">
        <f t="shared" ref="BU573" si="10538">M573/M591</f>
        <v>9.1170825335892519E-2</v>
      </c>
      <c r="BV573" s="133">
        <f t="shared" ref="BV573" si="10539">N573/N591</f>
        <v>6.6841288319751654E-2</v>
      </c>
      <c r="BW573" s="134">
        <f t="shared" ref="BW573" si="10540">O573/O591</f>
        <v>8.7631218621633963E-2</v>
      </c>
      <c r="BX573" s="129">
        <f t="shared" ref="BX573" si="10541">P573/P591</f>
        <v>7.2737166696898239E-2</v>
      </c>
      <c r="BY573" s="130">
        <f t="shared" ref="BY573" si="10542">Q573/Q591</f>
        <v>5.5110049479610991E-2</v>
      </c>
      <c r="BZ573" s="131">
        <f t="shared" ref="BZ573" si="10543">R573/R591</f>
        <v>8.603400668507484E-2</v>
      </c>
      <c r="CA573" s="132">
        <f t="shared" ref="CA573" si="10544">S573/S591</f>
        <v>5.5410780414209299E-2</v>
      </c>
      <c r="CB573" s="129">
        <f t="shared" ref="CB573" si="10545">T573/T591</f>
        <v>4.493670886075949E-2</v>
      </c>
      <c r="CC573" s="130">
        <f t="shared" ref="CC573" si="10546">U573/U591</f>
        <v>8.0194410692588092E-2</v>
      </c>
      <c r="CD573" s="131">
        <f t="shared" ref="CD573" si="10547">V573/V591</f>
        <v>5.9080962800875277E-2</v>
      </c>
      <c r="CE573" s="132">
        <f t="shared" ref="CE573" si="10548">W573/W591</f>
        <v>7.6176250933532488E-2</v>
      </c>
      <c r="CF573" s="129">
        <f t="shared" ref="CF573" si="10549">X573/X591</f>
        <v>6.7417951759588771E-2</v>
      </c>
      <c r="CG573" s="130">
        <f t="shared" ref="CG573" si="10550">Y573/Y591</f>
        <v>6.9895287958115185E-2</v>
      </c>
      <c r="CH573" s="131">
        <f t="shared" ref="CH573" si="10551">Z573/Z591</f>
        <v>6.5035415325177079E-2</v>
      </c>
      <c r="CI573" s="129">
        <f t="shared" ref="CI573" si="10552">AA573/AA591</f>
        <v>5.9815436241610738E-2</v>
      </c>
      <c r="CJ573" s="135">
        <f t="shared" ref="CJ573" si="10553">AB573/AB591</f>
        <v>6.8891526661796931E-2</v>
      </c>
      <c r="CK573" s="136">
        <f t="shared" ref="CK573" si="10554">AC573/AC591</f>
        <v>6.9701443006396829E-2</v>
      </c>
    </row>
    <row r="574" spans="1:89" ht="15" thickTop="1" thickBot="1" x14ac:dyDescent="0.2">
      <c r="A574" s="137" t="s">
        <v>23</v>
      </c>
      <c r="B574" s="189">
        <v>642</v>
      </c>
      <c r="C574" s="190">
        <v>525</v>
      </c>
      <c r="D574" s="191">
        <v>272</v>
      </c>
      <c r="E574" s="192">
        <v>247</v>
      </c>
      <c r="F574" s="189">
        <v>720</v>
      </c>
      <c r="G574" s="193">
        <v>262</v>
      </c>
      <c r="H574" s="191">
        <v>663</v>
      </c>
      <c r="I574" s="192">
        <v>635</v>
      </c>
      <c r="J574" s="189">
        <v>133</v>
      </c>
      <c r="K574" s="193">
        <v>194</v>
      </c>
      <c r="L574" s="191">
        <v>267</v>
      </c>
      <c r="M574" s="189">
        <v>476</v>
      </c>
      <c r="N574" s="194">
        <v>604</v>
      </c>
      <c r="O574" s="195">
        <v>747</v>
      </c>
      <c r="P574" s="189">
        <v>309</v>
      </c>
      <c r="Q574" s="193">
        <v>345</v>
      </c>
      <c r="R574" s="191">
        <v>525</v>
      </c>
      <c r="S574" s="192">
        <v>408</v>
      </c>
      <c r="T574" s="189">
        <v>113</v>
      </c>
      <c r="U574" s="193">
        <v>106</v>
      </c>
      <c r="V574" s="191">
        <v>349</v>
      </c>
      <c r="W574" s="192">
        <v>500</v>
      </c>
      <c r="X574" s="189">
        <v>310</v>
      </c>
      <c r="Y574" s="193">
        <v>199</v>
      </c>
      <c r="Z574" s="191">
        <v>699</v>
      </c>
      <c r="AA574" s="189">
        <v>790</v>
      </c>
      <c r="AB574" s="172">
        <f t="shared" si="10390"/>
        <v>5606</v>
      </c>
      <c r="AC574" s="173">
        <f t="shared" si="10391"/>
        <v>5434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6.7700094906675098E-2</v>
      </c>
      <c r="BK574" s="130">
        <f t="shared" ref="BK574" si="10555">C574/C591</f>
        <v>5.7793923381770147E-2</v>
      </c>
      <c r="BL574" s="131">
        <f t="shared" ref="BL574" si="10556">D574/D591</f>
        <v>6.1580258093728774E-2</v>
      </c>
      <c r="BM574" s="132">
        <f t="shared" ref="BM574" si="10557">E574/E591</f>
        <v>5.5568053993250842E-2</v>
      </c>
      <c r="BN574" s="129">
        <f t="shared" ref="BN574" si="10558">F574/F591</f>
        <v>7.6263107721639661E-2</v>
      </c>
      <c r="BO574" s="130">
        <f t="shared" ref="BO574" si="10559">G574/G591</f>
        <v>3.6058353977429125E-2</v>
      </c>
      <c r="BP574" s="131">
        <f t="shared" ref="BP574" si="10560">H574/H591</f>
        <v>5.808656036446469E-2</v>
      </c>
      <c r="BQ574" s="132">
        <f t="shared" ref="BQ574" si="10561">I574/I591</f>
        <v>5.7832422586520944E-2</v>
      </c>
      <c r="BR574" s="129">
        <f t="shared" ref="BR574" si="10562">J574/J591</f>
        <v>5.4441260744985676E-2</v>
      </c>
      <c r="BS574" s="130">
        <f t="shared" ref="BS574" si="10563">K574/K591</f>
        <v>8.7624209575429088E-2</v>
      </c>
      <c r="BT574" s="131">
        <f t="shared" ref="BT574" si="10564">L574/L591</f>
        <v>4.9794852666915329E-2</v>
      </c>
      <c r="BU574" s="129">
        <f t="shared" ref="BU574" si="10565">M574/M591</f>
        <v>9.1362763915547027E-2</v>
      </c>
      <c r="BV574" s="133">
        <f t="shared" ref="BV574" si="10566">N574/N591</f>
        <v>5.859526581296081E-2</v>
      </c>
      <c r="BW574" s="134">
        <f t="shared" ref="BW574" si="10567">O574/O591</f>
        <v>6.8188041989958925E-2</v>
      </c>
      <c r="BX574" s="129">
        <f t="shared" ref="BX574" si="10568">P574/P591</f>
        <v>5.6049337928532561E-2</v>
      </c>
      <c r="BY574" s="130">
        <f t="shared" ref="BY574" si="10569">Q574/Q591</f>
        <v>5.8863675140760963E-2</v>
      </c>
      <c r="BZ574" s="131">
        <f t="shared" ref="BZ574" si="10570">R574/R591</f>
        <v>7.6297049847405901E-2</v>
      </c>
      <c r="CA574" s="132">
        <f t="shared" ref="CA574" si="10571">S574/S591</f>
        <v>5.5959402002468794E-2</v>
      </c>
      <c r="CB574" s="129">
        <f t="shared" ref="CB574" si="10572">T574/T591</f>
        <v>7.1518987341772158E-2</v>
      </c>
      <c r="CC574" s="130">
        <f t="shared" ref="CC574" si="10573">U574/U591</f>
        <v>6.4398541919805583E-2</v>
      </c>
      <c r="CD574" s="131">
        <f t="shared" ref="CD574" si="10574">V574/V591</f>
        <v>5.4548296342607064E-2</v>
      </c>
      <c r="CE574" s="132">
        <f t="shared" ref="CE574" si="10575">W574/W591</f>
        <v>7.468259895444361E-2</v>
      </c>
      <c r="CF574" s="129">
        <f t="shared" ref="CF574" si="10576">X574/X591</f>
        <v>6.1289047054171611E-2</v>
      </c>
      <c r="CG574" s="130">
        <f t="shared" ref="CG574" si="10577">Y574/Y591</f>
        <v>5.2094240837696336E-2</v>
      </c>
      <c r="CH574" s="131">
        <f t="shared" ref="CH574" si="10578">Z574/Z591</f>
        <v>7.5016097875080484E-2</v>
      </c>
      <c r="CI574" s="129">
        <f t="shared" ref="CI574" si="10579">AA574/AA591</f>
        <v>6.6275167785234901E-2</v>
      </c>
      <c r="CJ574" s="135">
        <f t="shared" ref="CJ574" si="10580">AB574/AB591</f>
        <v>6.3983747260774285E-2</v>
      </c>
      <c r="CK574" s="136">
        <f t="shared" ref="CK574" si="10581">AC574/AC591</f>
        <v>6.2183162255255359E-2</v>
      </c>
    </row>
    <row r="575" spans="1:89" ht="14" thickTop="1" x14ac:dyDescent="0.15">
      <c r="A575" s="146" t="s">
        <v>24</v>
      </c>
      <c r="B575" s="203">
        <v>551</v>
      </c>
      <c r="C575" s="197">
        <v>523</v>
      </c>
      <c r="D575" s="198">
        <v>265</v>
      </c>
      <c r="E575" s="199">
        <v>285</v>
      </c>
      <c r="F575" s="196">
        <v>540</v>
      </c>
      <c r="G575" s="200">
        <v>304</v>
      </c>
      <c r="H575" s="198">
        <v>648</v>
      </c>
      <c r="I575" s="199">
        <v>698</v>
      </c>
      <c r="J575" s="196">
        <v>156</v>
      </c>
      <c r="K575" s="200">
        <v>179</v>
      </c>
      <c r="L575" s="198">
        <v>278</v>
      </c>
      <c r="M575" s="196">
        <v>336</v>
      </c>
      <c r="N575" s="201">
        <v>578</v>
      </c>
      <c r="O575" s="204">
        <v>697</v>
      </c>
      <c r="P575" s="196">
        <v>290</v>
      </c>
      <c r="Q575" s="200">
        <v>336</v>
      </c>
      <c r="R575" s="198">
        <v>451</v>
      </c>
      <c r="S575" s="199">
        <v>464</v>
      </c>
      <c r="T575" s="196">
        <v>90</v>
      </c>
      <c r="U575" s="200">
        <v>91</v>
      </c>
      <c r="V575" s="198">
        <v>328</v>
      </c>
      <c r="W575" s="205">
        <v>450</v>
      </c>
      <c r="X575" s="196">
        <v>304</v>
      </c>
      <c r="Y575" s="200">
        <v>251</v>
      </c>
      <c r="Z575" s="198">
        <v>693</v>
      </c>
      <c r="AA575" s="196">
        <v>857</v>
      </c>
      <c r="AB575" s="172">
        <f t="shared" si="10390"/>
        <v>5172</v>
      </c>
      <c r="AC575" s="173">
        <f t="shared" si="10391"/>
        <v>5471</v>
      </c>
      <c r="AE575" s="275" t="str">
        <f>$AE$17</f>
        <v>17:00 - 17:59</v>
      </c>
      <c r="AF575" s="126">
        <f t="shared" ref="AF575:AU577" si="10582">SUMIF($A$9:$A$32,$AE575,B$567:B$590)</f>
        <v>591</v>
      </c>
      <c r="AG575" s="186">
        <f t="shared" si="10582"/>
        <v>932</v>
      </c>
      <c r="AH575" s="127">
        <f t="shared" si="10582"/>
        <v>290</v>
      </c>
      <c r="AI575" s="180">
        <f t="shared" si="10582"/>
        <v>356</v>
      </c>
      <c r="AJ575" s="126">
        <f t="shared" si="10582"/>
        <v>590</v>
      </c>
      <c r="AK575" s="128">
        <f t="shared" si="10582"/>
        <v>816</v>
      </c>
      <c r="AL575" s="127">
        <f t="shared" si="10582"/>
        <v>866</v>
      </c>
      <c r="AM575" s="180">
        <f t="shared" si="10582"/>
        <v>891</v>
      </c>
      <c r="AN575" s="126">
        <f t="shared" si="10582"/>
        <v>219</v>
      </c>
      <c r="AO575" s="128">
        <f t="shared" si="10582"/>
        <v>54</v>
      </c>
      <c r="AP575" s="127">
        <f t="shared" si="10582"/>
        <v>618</v>
      </c>
      <c r="AQ575" s="126">
        <f t="shared" si="10582"/>
        <v>224</v>
      </c>
      <c r="AR575" s="179">
        <f t="shared" si="10582"/>
        <v>800</v>
      </c>
      <c r="AS575" s="181">
        <f t="shared" si="10582"/>
        <v>770</v>
      </c>
      <c r="AT575" s="126">
        <f t="shared" si="10582"/>
        <v>473</v>
      </c>
      <c r="AU575" s="128">
        <f t="shared" si="10582"/>
        <v>469</v>
      </c>
      <c r="AV575" s="127">
        <f t="shared" ref="AP575:BE577" si="10583">SUMIF($A$9:$A$32,$AE575,R$567:R$590)</f>
        <v>404</v>
      </c>
      <c r="AW575" s="180">
        <f t="shared" si="10583"/>
        <v>637</v>
      </c>
      <c r="AX575" s="126">
        <f t="shared" si="10583"/>
        <v>251</v>
      </c>
      <c r="AY575" s="128">
        <f t="shared" si="10583"/>
        <v>46</v>
      </c>
      <c r="AZ575" s="127">
        <f t="shared" si="10583"/>
        <v>569</v>
      </c>
      <c r="BA575" s="180">
        <f t="shared" si="10583"/>
        <v>368</v>
      </c>
      <c r="BB575" s="126">
        <f t="shared" si="10583"/>
        <v>487</v>
      </c>
      <c r="BC575" s="128">
        <f t="shared" si="10583"/>
        <v>220</v>
      </c>
      <c r="BD575" s="184">
        <f t="shared" si="10583"/>
        <v>602</v>
      </c>
      <c r="BE575" s="185">
        <f t="shared" si="10583"/>
        <v>954</v>
      </c>
      <c r="BF575" s="170">
        <f>AF575+AH575+AJ575+AL575+AN575+AP575+AR575+AT575+AV575+AX575+AZ575+BB575+BD575</f>
        <v>6760</v>
      </c>
      <c r="BG575" s="171">
        <f>AG575+AI575+AK575+AM575+AO575+AQ575+AS575+AU575+AW575+AY575+BA575+BC575+BE575</f>
        <v>6737</v>
      </c>
      <c r="BI575" s="146" t="s">
        <v>24</v>
      </c>
      <c r="BJ575" s="129">
        <f>B575/B591</f>
        <v>5.8103975535168197E-2</v>
      </c>
      <c r="BK575" s="130">
        <f t="shared" ref="BK575" si="10584">C575/C591</f>
        <v>5.7573756054601494E-2</v>
      </c>
      <c r="BL575" s="131">
        <f t="shared" ref="BL575" si="10585">D575/D591</f>
        <v>5.9995472039846051E-2</v>
      </c>
      <c r="BM575" s="132">
        <f t="shared" ref="BM575" si="10586">E575/E591</f>
        <v>6.411698537682789E-2</v>
      </c>
      <c r="BN575" s="129">
        <f t="shared" ref="BN575" si="10587">F575/F591</f>
        <v>5.7197330791229746E-2</v>
      </c>
      <c r="BO575" s="130">
        <f t="shared" ref="BO575" si="10588">G575/G591</f>
        <v>4.1838700798238371E-2</v>
      </c>
      <c r="BP575" s="131">
        <f t="shared" ref="BP575" si="10589">H575/H591</f>
        <v>5.6772384790608026E-2</v>
      </c>
      <c r="BQ575" s="132">
        <f t="shared" ref="BQ575" si="10590">I575/I591</f>
        <v>6.3570127504553736E-2</v>
      </c>
      <c r="BR575" s="129">
        <f t="shared" ref="BR575" si="10591">J575/J591</f>
        <v>6.3855914858780186E-2</v>
      </c>
      <c r="BS575" s="130">
        <f t="shared" ref="BS575" si="10592">K575/K591</f>
        <v>8.0849141824751586E-2</v>
      </c>
      <c r="BT575" s="131">
        <f t="shared" ref="BT575" si="10593">L575/L591</f>
        <v>5.1846325997762031E-2</v>
      </c>
      <c r="BU575" s="129">
        <f t="shared" ref="BU575" si="10594">M575/M591</f>
        <v>6.4491362763915552E-2</v>
      </c>
      <c r="BV575" s="133">
        <f t="shared" ref="BV575" si="10595">N575/N591</f>
        <v>5.6072953046177723E-2</v>
      </c>
      <c r="BW575" s="134">
        <f t="shared" ref="BW575" si="10596">O575/O591</f>
        <v>6.3623916020082161E-2</v>
      </c>
      <c r="BX575" s="129">
        <f t="shared" ref="BX575" si="10597">P575/P591</f>
        <v>5.2602938508978778E-2</v>
      </c>
      <c r="BY575" s="130">
        <f t="shared" ref="BY575" si="10598">Q575/Q591</f>
        <v>5.7328101006654156E-2</v>
      </c>
      <c r="BZ575" s="131">
        <f t="shared" ref="BZ575" si="10599">R575/R591</f>
        <v>6.5542799011771541E-2</v>
      </c>
      <c r="CA575" s="132">
        <f t="shared" ref="CA575" si="10600">S575/S591</f>
        <v>6.3640104238101763E-2</v>
      </c>
      <c r="CB575" s="129">
        <f t="shared" ref="CB575" si="10601">T575/T591</f>
        <v>5.6962025316455694E-2</v>
      </c>
      <c r="CC575" s="130">
        <f t="shared" ref="CC575" si="10602">U575/U591</f>
        <v>5.5285540704738761E-2</v>
      </c>
      <c r="CD575" s="131">
        <f t="shared" ref="CD575" si="10603">V575/V591</f>
        <v>5.1266020631447327E-2</v>
      </c>
      <c r="CE575" s="132">
        <f t="shared" ref="CE575" si="10604">W575/W591</f>
        <v>6.7214339058999248E-2</v>
      </c>
      <c r="CF575" s="129">
        <f t="shared" ref="CF575" si="10605">X575/X591</f>
        <v>6.0102807433768286E-2</v>
      </c>
      <c r="CG575" s="130">
        <f t="shared" ref="CG575" si="10606">Y575/Y591</f>
        <v>6.5706806282722519E-2</v>
      </c>
      <c r="CH575" s="131">
        <f t="shared" ref="CH575" si="10607">Z575/Z591</f>
        <v>7.4372182871860912E-2</v>
      </c>
      <c r="CI575" s="129">
        <f t="shared" ref="CI575" si="10608">AA575/AA591</f>
        <v>7.1895973154362414E-2</v>
      </c>
      <c r="CJ575" s="135">
        <f t="shared" ref="CJ575" si="10609">AB575/AB591</f>
        <v>5.9030314097881668E-2</v>
      </c>
      <c r="CK575" s="136">
        <f t="shared" ref="CK575" si="10610">AC575/AC591</f>
        <v>6.2606566194056329E-2</v>
      </c>
    </row>
    <row r="576" spans="1:89" x14ac:dyDescent="0.15">
      <c r="A576" s="137" t="s">
        <v>25</v>
      </c>
      <c r="B576" s="206">
        <v>558</v>
      </c>
      <c r="C576" s="190">
        <v>420</v>
      </c>
      <c r="D576" s="191">
        <v>209</v>
      </c>
      <c r="E576" s="192">
        <v>283</v>
      </c>
      <c r="F576" s="189">
        <v>581</v>
      </c>
      <c r="G576" s="193">
        <v>306</v>
      </c>
      <c r="H576" s="191">
        <v>640</v>
      </c>
      <c r="I576" s="192">
        <v>670</v>
      </c>
      <c r="J576" s="189">
        <v>171</v>
      </c>
      <c r="K576" s="190">
        <v>150</v>
      </c>
      <c r="L576" s="191">
        <v>299</v>
      </c>
      <c r="M576" s="189">
        <v>339</v>
      </c>
      <c r="N576" s="194">
        <v>593</v>
      </c>
      <c r="O576" s="207">
        <v>602</v>
      </c>
      <c r="P576" s="189">
        <v>315</v>
      </c>
      <c r="Q576" s="190">
        <v>331</v>
      </c>
      <c r="R576" s="191">
        <v>418</v>
      </c>
      <c r="S576" s="192">
        <v>480</v>
      </c>
      <c r="T576" s="198">
        <v>64</v>
      </c>
      <c r="U576" s="189">
        <v>78</v>
      </c>
      <c r="V576" s="191">
        <v>364</v>
      </c>
      <c r="W576" s="208">
        <v>366</v>
      </c>
      <c r="X576" s="189">
        <v>259</v>
      </c>
      <c r="Y576" s="193">
        <v>156</v>
      </c>
      <c r="Z576" s="191">
        <v>662</v>
      </c>
      <c r="AA576" s="189">
        <v>709</v>
      </c>
      <c r="AB576" s="172">
        <f t="shared" si="10390"/>
        <v>5133</v>
      </c>
      <c r="AC576" s="173">
        <f t="shared" si="10391"/>
        <v>4890</v>
      </c>
      <c r="AE576" s="277" t="str">
        <f>$AE$18</f>
        <v>18:00 - 18:59</v>
      </c>
      <c r="AF576" s="126">
        <f t="shared" si="10582"/>
        <v>621</v>
      </c>
      <c r="AG576" s="190">
        <f t="shared" si="10582"/>
        <v>788</v>
      </c>
      <c r="AH576" s="191">
        <f t="shared" si="10582"/>
        <v>220</v>
      </c>
      <c r="AI576" s="192">
        <f t="shared" si="10582"/>
        <v>356</v>
      </c>
      <c r="AJ576" s="278">
        <f t="shared" si="10582"/>
        <v>377</v>
      </c>
      <c r="AK576" s="193">
        <f t="shared" si="10582"/>
        <v>754</v>
      </c>
      <c r="AL576" s="191">
        <f t="shared" si="10582"/>
        <v>811</v>
      </c>
      <c r="AM576" s="192">
        <f t="shared" si="10582"/>
        <v>845</v>
      </c>
      <c r="AN576" s="278">
        <f t="shared" si="10582"/>
        <v>201</v>
      </c>
      <c r="AO576" s="193">
        <f t="shared" si="10582"/>
        <v>69</v>
      </c>
      <c r="AP576" s="191">
        <f t="shared" si="10583"/>
        <v>485</v>
      </c>
      <c r="AQ576" s="278">
        <f t="shared" si="10583"/>
        <v>172</v>
      </c>
      <c r="AR576" s="194">
        <f t="shared" si="10583"/>
        <v>629</v>
      </c>
      <c r="AS576" s="195">
        <f t="shared" si="10583"/>
        <v>593</v>
      </c>
      <c r="AT576" s="278">
        <f t="shared" si="10583"/>
        <v>347</v>
      </c>
      <c r="AU576" s="193">
        <f t="shared" si="10583"/>
        <v>426</v>
      </c>
      <c r="AV576" s="191">
        <f t="shared" si="10583"/>
        <v>377</v>
      </c>
      <c r="AW576" s="192">
        <f t="shared" si="10583"/>
        <v>582</v>
      </c>
      <c r="AX576" s="278">
        <f t="shared" si="10583"/>
        <v>115</v>
      </c>
      <c r="AY576" s="193">
        <f t="shared" si="10583"/>
        <v>32</v>
      </c>
      <c r="AZ576" s="191">
        <f t="shared" si="10583"/>
        <v>568</v>
      </c>
      <c r="BA576" s="192">
        <f t="shared" si="10583"/>
        <v>359</v>
      </c>
      <c r="BB576" s="278">
        <f t="shared" si="10583"/>
        <v>377</v>
      </c>
      <c r="BC576" s="193">
        <f t="shared" si="10583"/>
        <v>255</v>
      </c>
      <c r="BD576" s="191">
        <f t="shared" si="10583"/>
        <v>410</v>
      </c>
      <c r="BE576" s="278">
        <f t="shared" si="10583"/>
        <v>1052</v>
      </c>
      <c r="BF576" s="172">
        <f>SUM(AF576,AH576,AJ576,AL576,AN576,AP576,AR576,AT576,AV576,AX576,AZ576,BB576,BD576)</f>
        <v>5538</v>
      </c>
      <c r="BG576" s="173">
        <f>SUM(AG576,AI576,AK576,AM576,AO576,AQ576,AS576,AU576,AW576,AY576,BA576,BC576,BE576)</f>
        <v>6283</v>
      </c>
      <c r="BI576" s="137" t="s">
        <v>25</v>
      </c>
      <c r="BJ576" s="129">
        <f>B576/B591</f>
        <v>5.884213856374565E-2</v>
      </c>
      <c r="BK576" s="130">
        <f t="shared" ref="BK576" si="10611">C576/C591</f>
        <v>4.6235138705416116E-2</v>
      </c>
      <c r="BL576" s="131">
        <f t="shared" ref="BL576" si="10612">D576/D591</f>
        <v>4.7317183608784244E-2</v>
      </c>
      <c r="BM576" s="132">
        <f t="shared" ref="BM576" si="10613">E576/E591</f>
        <v>6.3667041619797526E-2</v>
      </c>
      <c r="BN576" s="129">
        <f t="shared" ref="BN576" si="10614">F576/F591</f>
        <v>6.1540091092045335E-2</v>
      </c>
      <c r="BO576" s="130">
        <f t="shared" ref="BO576" si="10615">G576/G591</f>
        <v>4.2113955408753095E-2</v>
      </c>
      <c r="BP576" s="131">
        <f t="shared" ref="BP576" si="10616">H576/H591</f>
        <v>5.6071491151217803E-2</v>
      </c>
      <c r="BQ576" s="132">
        <f t="shared" ref="BQ576" si="10617">I576/I591</f>
        <v>6.1020036429872498E-2</v>
      </c>
      <c r="BR576" s="129">
        <f t="shared" ref="BR576" si="10618">J576/J591</f>
        <v>6.9995906672124436E-2</v>
      </c>
      <c r="BS576" s="130">
        <f t="shared" ref="BS576" si="10619">K576/K591</f>
        <v>6.7750677506775062E-2</v>
      </c>
      <c r="BT576" s="131">
        <f t="shared" ref="BT576" si="10620">L576/L591</f>
        <v>5.576277508392391E-2</v>
      </c>
      <c r="BU576" s="129">
        <f t="shared" ref="BU576" si="10621">M576/M591</f>
        <v>6.5067178502879075E-2</v>
      </c>
      <c r="BV576" s="133">
        <f t="shared" ref="BV576" si="10622">N576/N591</f>
        <v>5.7528133488552582E-2</v>
      </c>
      <c r="BW576" s="134">
        <f t="shared" ref="BW576" si="10623">O576/O591</f>
        <v>5.4952076677316296E-2</v>
      </c>
      <c r="BX576" s="129">
        <f t="shared" ref="BX576" si="10624">P576/P591</f>
        <v>5.7137674587339017E-2</v>
      </c>
      <c r="BY576" s="130">
        <f t="shared" ref="BY576" si="10625">Q576/Q591</f>
        <v>5.6475004265483707E-2</v>
      </c>
      <c r="BZ576" s="131">
        <f t="shared" ref="BZ576" si="10626">R576/R591</f>
        <v>6.07469844499346E-2</v>
      </c>
      <c r="CA576" s="132">
        <f t="shared" ref="CA576" si="10627">S576/S591</f>
        <v>6.5834590591139761E-2</v>
      </c>
      <c r="CB576" s="129">
        <f t="shared" ref="CB576" si="10628">T576/T591</f>
        <v>4.0506329113924051E-2</v>
      </c>
      <c r="CC576" s="130">
        <f t="shared" ref="CC576" si="10629">U576/U591</f>
        <v>4.7387606318347507E-2</v>
      </c>
      <c r="CD576" s="131">
        <f t="shared" ref="CD576" si="10630">V576/V591</f>
        <v>5.689277899343545E-2</v>
      </c>
      <c r="CE576" s="132">
        <f t="shared" ref="CE576" si="10631">W576/W591</f>
        <v>5.4667662434652729E-2</v>
      </c>
      <c r="CF576" s="129">
        <f t="shared" ref="CF576" si="10632">X576/X591</f>
        <v>5.1206010280743376E-2</v>
      </c>
      <c r="CG576" s="130">
        <f t="shared" ref="CG576" si="10633">Y576/Y591</f>
        <v>4.0837696335078534E-2</v>
      </c>
      <c r="CH576" s="131">
        <f t="shared" ref="CH576" si="10634">Z576/Z591</f>
        <v>7.1045288688559777E-2</v>
      </c>
      <c r="CI576" s="129">
        <f t="shared" ref="CI576" si="10635">AA576/AA591</f>
        <v>5.9479865771812079E-2</v>
      </c>
      <c r="CJ576" s="135">
        <f t="shared" ref="CJ576" si="10636">AB576/AB591</f>
        <v>5.858518991964938E-2</v>
      </c>
      <c r="CK576" s="136">
        <f t="shared" ref="CK576" si="10637">AC576/AC591</f>
        <v>5.5957980019911431E-2</v>
      </c>
    </row>
    <row r="577" spans="1:89" ht="14" thickBot="1" x14ac:dyDescent="0.2">
      <c r="A577" s="146" t="s">
        <v>26</v>
      </c>
      <c r="B577" s="203">
        <v>441</v>
      </c>
      <c r="C577" s="197">
        <v>597</v>
      </c>
      <c r="D577" s="198">
        <v>215</v>
      </c>
      <c r="E577" s="199">
        <v>316</v>
      </c>
      <c r="F577" s="196">
        <v>476</v>
      </c>
      <c r="G577" s="200">
        <v>362</v>
      </c>
      <c r="H577" s="198">
        <v>655</v>
      </c>
      <c r="I577" s="199">
        <v>679</v>
      </c>
      <c r="J577" s="196">
        <v>163</v>
      </c>
      <c r="K577" s="197">
        <v>127</v>
      </c>
      <c r="L577" s="198">
        <v>271</v>
      </c>
      <c r="M577" s="196">
        <v>298</v>
      </c>
      <c r="N577" s="201">
        <v>543</v>
      </c>
      <c r="O577" s="204">
        <v>548</v>
      </c>
      <c r="P577" s="196">
        <v>294</v>
      </c>
      <c r="Q577" s="197">
        <v>263</v>
      </c>
      <c r="R577" s="198">
        <v>395</v>
      </c>
      <c r="S577" s="199">
        <v>373</v>
      </c>
      <c r="T577" s="196">
        <v>97</v>
      </c>
      <c r="U577" s="200">
        <v>90</v>
      </c>
      <c r="V577" s="198">
        <v>290</v>
      </c>
      <c r="W577" s="205">
        <v>409</v>
      </c>
      <c r="X577" s="196">
        <v>281</v>
      </c>
      <c r="Y577" s="200">
        <v>201</v>
      </c>
      <c r="Z577" s="198">
        <v>558</v>
      </c>
      <c r="AA577" s="196">
        <v>698</v>
      </c>
      <c r="AB577" s="172">
        <f t="shared" si="10390"/>
        <v>4679</v>
      </c>
      <c r="AC577" s="173">
        <f t="shared" si="10391"/>
        <v>4961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4.6504270800379624E-2</v>
      </c>
      <c r="BK577" s="130">
        <f t="shared" ref="BK577" si="10638">C577/C591</f>
        <v>6.5719947159841474E-2</v>
      </c>
      <c r="BL577" s="131">
        <f t="shared" ref="BL577" si="10639">D577/D591</f>
        <v>4.8675571654969434E-2</v>
      </c>
      <c r="BM577" s="132">
        <f t="shared" ref="BM577" si="10640">E577/E591</f>
        <v>7.1091113610798645E-2</v>
      </c>
      <c r="BN577" s="129">
        <f t="shared" ref="BN577" si="10641">F577/F591</f>
        <v>5.0418387882639554E-2</v>
      </c>
      <c r="BO577" s="130">
        <f t="shared" ref="BO577" si="10642">G577/G591</f>
        <v>4.9821084503165428E-2</v>
      </c>
      <c r="BP577" s="131">
        <f t="shared" ref="BP577" si="10643">H577/H591</f>
        <v>5.7385666725074468E-2</v>
      </c>
      <c r="BQ577" s="132">
        <f t="shared" ref="BQ577" si="10644">I577/I591</f>
        <v>6.1839708561020036E-2</v>
      </c>
      <c r="BR577" s="129">
        <f t="shared" ref="BR577" si="10645">J577/J591</f>
        <v>6.6721244371674177E-2</v>
      </c>
      <c r="BS577" s="130">
        <f t="shared" ref="BS577" si="10646">K577/K591</f>
        <v>5.7362240289069555E-2</v>
      </c>
      <c r="BT577" s="131">
        <f t="shared" ref="BT577" si="10647">L577/L591</f>
        <v>5.0540842969041405E-2</v>
      </c>
      <c r="BU577" s="129">
        <f t="shared" ref="BU577" si="10648">M577/M591</f>
        <v>5.7197696737044147E-2</v>
      </c>
      <c r="BV577" s="133">
        <f t="shared" ref="BV577" si="10649">N577/N591</f>
        <v>5.2677532013969734E-2</v>
      </c>
      <c r="BW577" s="134">
        <f t="shared" ref="BW577" si="10650">O577/O591</f>
        <v>5.0022820629849384E-2</v>
      </c>
      <c r="BX577" s="129">
        <f t="shared" ref="BX577" si="10651">P577/P591</f>
        <v>5.3328496281516417E-2</v>
      </c>
      <c r="BY577" s="130">
        <f t="shared" ref="BY577" si="10652">Q577/Q591</f>
        <v>4.4872888585565603E-2</v>
      </c>
      <c r="BZ577" s="131">
        <f t="shared" ref="BZ577" si="10653">R577/R591</f>
        <v>5.7404447028048249E-2</v>
      </c>
      <c r="CA577" s="132">
        <f t="shared" ref="CA577" si="10654">S577/S591</f>
        <v>5.1158963105198192E-2</v>
      </c>
      <c r="CB577" s="129">
        <f t="shared" ref="CB577" si="10655">T577/T591</f>
        <v>6.139240506329114E-2</v>
      </c>
      <c r="CC577" s="130">
        <f t="shared" ref="CC577" si="10656">U577/U591</f>
        <v>5.4678007290400975E-2</v>
      </c>
      <c r="CD577" s="131">
        <f t="shared" ref="CD577" si="10657">V577/V591</f>
        <v>4.5326664582682086E-2</v>
      </c>
      <c r="CE577" s="132">
        <f t="shared" ref="CE577" si="10658">W577/W591</f>
        <v>6.1090365944734874E-2</v>
      </c>
      <c r="CF577" s="129">
        <f t="shared" ref="CF577" si="10659">X577/X591</f>
        <v>5.5555555555555552E-2</v>
      </c>
      <c r="CG577" s="130">
        <f t="shared" ref="CG577" si="10660">Y577/Y591</f>
        <v>5.2617801047120417E-2</v>
      </c>
      <c r="CH577" s="131">
        <f t="shared" ref="CH577" si="10661">Z577/Z591</f>
        <v>5.988409529942048E-2</v>
      </c>
      <c r="CI577" s="129">
        <f t="shared" ref="CI577" si="10662">AA577/AA591</f>
        <v>5.8557046979865773E-2</v>
      </c>
      <c r="CJ577" s="135">
        <f t="shared" ref="CJ577" si="10663">AB577/AB591</f>
        <v>5.3403487947406868E-2</v>
      </c>
      <c r="CK577" s="136">
        <f t="shared" ref="CK577" si="10664">AC577/AC591</f>
        <v>5.6770457848421392E-2</v>
      </c>
    </row>
    <row r="578" spans="1:89" ht="15" thickTop="1" thickBot="1" x14ac:dyDescent="0.2">
      <c r="A578" s="137" t="s">
        <v>27</v>
      </c>
      <c r="B578" s="206">
        <v>430</v>
      </c>
      <c r="C578" s="190">
        <v>575</v>
      </c>
      <c r="D578" s="191">
        <v>171</v>
      </c>
      <c r="E578" s="192">
        <v>324</v>
      </c>
      <c r="F578" s="189">
        <v>489</v>
      </c>
      <c r="G578" s="193">
        <v>401</v>
      </c>
      <c r="H578" s="191">
        <v>599</v>
      </c>
      <c r="I578" s="192">
        <v>650</v>
      </c>
      <c r="J578" s="189">
        <v>164</v>
      </c>
      <c r="K578" s="190">
        <v>85</v>
      </c>
      <c r="L578" s="191">
        <v>302</v>
      </c>
      <c r="M578" s="189">
        <v>295</v>
      </c>
      <c r="N578" s="194">
        <v>656</v>
      </c>
      <c r="O578" s="207">
        <v>518</v>
      </c>
      <c r="P578" s="189">
        <v>302</v>
      </c>
      <c r="Q578" s="190">
        <v>224</v>
      </c>
      <c r="R578" s="191">
        <v>413</v>
      </c>
      <c r="S578" s="192">
        <v>397</v>
      </c>
      <c r="T578" s="189">
        <v>91</v>
      </c>
      <c r="U578" s="193">
        <v>76</v>
      </c>
      <c r="V578" s="191">
        <v>384</v>
      </c>
      <c r="W578" s="208">
        <v>376</v>
      </c>
      <c r="X578" s="189">
        <v>248</v>
      </c>
      <c r="Y578" s="193">
        <v>169</v>
      </c>
      <c r="Z578" s="191">
        <v>600</v>
      </c>
      <c r="AA578" s="189">
        <v>699</v>
      </c>
      <c r="AB578" s="172">
        <f t="shared" si="10390"/>
        <v>4849</v>
      </c>
      <c r="AC578" s="173">
        <f t="shared" si="10391"/>
        <v>4789</v>
      </c>
      <c r="AE578" s="269" t="s">
        <v>13</v>
      </c>
      <c r="AF578" s="20">
        <f t="shared" ref="AF578:BG578" si="10665">SUM(AF575:AF577)</f>
        <v>1212</v>
      </c>
      <c r="AG578" s="21">
        <f t="shared" si="10665"/>
        <v>1720</v>
      </c>
      <c r="AH578" s="20">
        <f t="shared" si="10665"/>
        <v>510</v>
      </c>
      <c r="AI578" s="21">
        <f t="shared" si="10665"/>
        <v>712</v>
      </c>
      <c r="AJ578" s="20">
        <f t="shared" si="10665"/>
        <v>967</v>
      </c>
      <c r="AK578" s="21">
        <f t="shared" si="10665"/>
        <v>1570</v>
      </c>
      <c r="AL578" s="20">
        <f t="shared" si="10665"/>
        <v>1677</v>
      </c>
      <c r="AM578" s="21">
        <f t="shared" si="10665"/>
        <v>1736</v>
      </c>
      <c r="AN578" s="20">
        <f t="shared" si="10665"/>
        <v>420</v>
      </c>
      <c r="AO578" s="21">
        <f t="shared" si="10665"/>
        <v>123</v>
      </c>
      <c r="AP578" s="20">
        <f t="shared" si="10665"/>
        <v>1103</v>
      </c>
      <c r="AQ578" s="21">
        <f t="shared" si="10665"/>
        <v>396</v>
      </c>
      <c r="AR578" s="20">
        <f t="shared" si="10665"/>
        <v>1429</v>
      </c>
      <c r="AS578" s="21">
        <f t="shared" si="10665"/>
        <v>1363</v>
      </c>
      <c r="AT578" s="20">
        <f t="shared" si="10665"/>
        <v>820</v>
      </c>
      <c r="AU578" s="21">
        <f t="shared" si="10665"/>
        <v>895</v>
      </c>
      <c r="AV578" s="20">
        <f t="shared" si="10665"/>
        <v>781</v>
      </c>
      <c r="AW578" s="21">
        <f t="shared" si="10665"/>
        <v>1219</v>
      </c>
      <c r="AX578" s="20">
        <f t="shared" si="10665"/>
        <v>366</v>
      </c>
      <c r="AY578" s="21">
        <f t="shared" si="10665"/>
        <v>78</v>
      </c>
      <c r="AZ578" s="20">
        <f t="shared" si="10665"/>
        <v>1137</v>
      </c>
      <c r="BA578" s="21">
        <f t="shared" si="10665"/>
        <v>727</v>
      </c>
      <c r="BB578" s="20">
        <f t="shared" si="10665"/>
        <v>864</v>
      </c>
      <c r="BC578" s="21">
        <f t="shared" si="10665"/>
        <v>475</v>
      </c>
      <c r="BD578" s="20">
        <f t="shared" si="10665"/>
        <v>1012</v>
      </c>
      <c r="BE578" s="21">
        <f t="shared" si="10665"/>
        <v>2006</v>
      </c>
      <c r="BF578" s="174">
        <f t="shared" si="10665"/>
        <v>12298</v>
      </c>
      <c r="BG578" s="175">
        <f t="shared" si="10665"/>
        <v>13020</v>
      </c>
      <c r="BI578" s="137" t="s">
        <v>27</v>
      </c>
      <c r="BJ578" s="129">
        <f>B578/B591</f>
        <v>4.5344300326900767E-2</v>
      </c>
      <c r="BK578" s="130">
        <f t="shared" ref="BK578" si="10666">C578/C591</f>
        <v>6.3298106560986347E-2</v>
      </c>
      <c r="BL578" s="131">
        <f t="shared" ref="BL578" si="10667">D578/D591</f>
        <v>3.871405931627802E-2</v>
      </c>
      <c r="BM578" s="132">
        <f t="shared" ref="BM578" si="10668">E578/E591</f>
        <v>7.289088863892014E-2</v>
      </c>
      <c r="BN578" s="129">
        <f t="shared" ref="BN578" si="10669">F578/F591</f>
        <v>5.1795360660946935E-2</v>
      </c>
      <c r="BO578" s="130">
        <f t="shared" ref="BO578" si="10670">G578/G591</f>
        <v>5.5188549408202586E-2</v>
      </c>
      <c r="BP578" s="131">
        <f t="shared" ref="BP578" si="10671">H578/H591</f>
        <v>5.2479411249342911E-2</v>
      </c>
      <c r="BQ578" s="132">
        <f t="shared" ref="BQ578" si="10672">I578/I591</f>
        <v>5.9198542805100181E-2</v>
      </c>
      <c r="BR578" s="129">
        <f t="shared" ref="BR578" si="10673">J578/J591</f>
        <v>6.7130577159230459E-2</v>
      </c>
      <c r="BS578" s="130">
        <f t="shared" ref="BS578" si="10674">K578/K591</f>
        <v>3.8392050587172537E-2</v>
      </c>
      <c r="BT578" s="131">
        <f t="shared" ref="BT578" si="10675">L578/L591</f>
        <v>5.632226781051846E-2</v>
      </c>
      <c r="BU578" s="129">
        <f t="shared" ref="BU578" si="10676">M578/M591</f>
        <v>5.6621880998080618E-2</v>
      </c>
      <c r="BV578" s="133">
        <f t="shared" ref="BV578" si="10677">N578/N591</f>
        <v>6.3639891346526964E-2</v>
      </c>
      <c r="BW578" s="134">
        <f t="shared" ref="BW578" si="10678">O578/O591</f>
        <v>4.7284345047923323E-2</v>
      </c>
      <c r="BX578" s="129">
        <f t="shared" ref="BX578" si="10679">P578/P591</f>
        <v>5.477961182659169E-2</v>
      </c>
      <c r="BY578" s="130">
        <f t="shared" ref="BY578" si="10680">Q578/Q591</f>
        <v>3.8218734004436102E-2</v>
      </c>
      <c r="BZ578" s="131">
        <f t="shared" ref="BZ578" si="10681">R578/R591</f>
        <v>6.002034587995931E-2</v>
      </c>
      <c r="CA578" s="132">
        <f t="shared" ref="CA578" si="10682">S578/S591</f>
        <v>5.4450692634755181E-2</v>
      </c>
      <c r="CB578" s="129">
        <f t="shared" ref="CB578" si="10683">T578/T591</f>
        <v>5.7594936708860761E-2</v>
      </c>
      <c r="CC578" s="130">
        <f t="shared" ref="CC578" si="10684">U578/U591</f>
        <v>4.6172539489671933E-2</v>
      </c>
      <c r="CD578" s="131">
        <f t="shared" ref="CD578" si="10685">V578/V591</f>
        <v>6.0018755861206627E-2</v>
      </c>
      <c r="CE578" s="132">
        <f t="shared" ref="CE578" si="10686">W578/W591</f>
        <v>5.61613144137416E-2</v>
      </c>
      <c r="CF578" s="129">
        <f t="shared" ref="CF578" si="10687">X578/X591</f>
        <v>4.9031237643337285E-2</v>
      </c>
      <c r="CG578" s="130">
        <f t="shared" ref="CG578" si="10688">Y578/Y591</f>
        <v>4.4240837696335078E-2</v>
      </c>
      <c r="CH578" s="131">
        <f t="shared" ref="CH578" si="10689">Z578/Z591</f>
        <v>6.4391500321957507E-2</v>
      </c>
      <c r="CI578" s="129">
        <f t="shared" ref="CI578" si="10690">AA578/AA591</f>
        <v>5.8640939597315436E-2</v>
      </c>
      <c r="CJ578" s="135">
        <f t="shared" ref="CJ578" si="10691">AB578/AB591</f>
        <v>5.5343772826880938E-2</v>
      </c>
      <c r="CK578" s="136">
        <f t="shared" ref="CK578" si="10692">AC578/AC591</f>
        <v>5.4802201700481765E-2</v>
      </c>
    </row>
    <row r="579" spans="1:89" ht="14" thickTop="1" x14ac:dyDescent="0.15">
      <c r="A579" s="146" t="s">
        <v>28</v>
      </c>
      <c r="B579" s="203">
        <v>424</v>
      </c>
      <c r="C579" s="197">
        <v>619</v>
      </c>
      <c r="D579" s="198">
        <v>258</v>
      </c>
      <c r="E579" s="199">
        <v>278</v>
      </c>
      <c r="F579" s="196">
        <v>456</v>
      </c>
      <c r="G579" s="200">
        <v>467</v>
      </c>
      <c r="H579" s="198">
        <v>699</v>
      </c>
      <c r="I579" s="199">
        <v>728</v>
      </c>
      <c r="J579" s="196">
        <v>183</v>
      </c>
      <c r="K579" s="197">
        <v>95</v>
      </c>
      <c r="L579" s="198">
        <v>405</v>
      </c>
      <c r="M579" s="196">
        <v>231</v>
      </c>
      <c r="N579" s="201">
        <v>690</v>
      </c>
      <c r="O579" s="204">
        <v>494</v>
      </c>
      <c r="P579" s="196">
        <v>358</v>
      </c>
      <c r="Q579" s="197">
        <v>292</v>
      </c>
      <c r="R579" s="198">
        <v>362</v>
      </c>
      <c r="S579" s="199">
        <v>490</v>
      </c>
      <c r="T579" s="196">
        <v>119</v>
      </c>
      <c r="U579" s="200">
        <v>38</v>
      </c>
      <c r="V579" s="198">
        <v>412</v>
      </c>
      <c r="W579" s="205">
        <v>381</v>
      </c>
      <c r="X579" s="196">
        <v>322</v>
      </c>
      <c r="Y579" s="200">
        <v>166</v>
      </c>
      <c r="Z579" s="198">
        <v>642</v>
      </c>
      <c r="AA579" s="196">
        <v>765</v>
      </c>
      <c r="AB579" s="172">
        <f t="shared" si="10390"/>
        <v>5330</v>
      </c>
      <c r="AC579" s="173">
        <f t="shared" si="10391"/>
        <v>5044</v>
      </c>
      <c r="BI579" s="146" t="s">
        <v>28</v>
      </c>
      <c r="BJ579" s="129">
        <f>B579/B591</f>
        <v>4.4711589159548669E-2</v>
      </c>
      <c r="BK579" s="130">
        <f t="shared" ref="BK579" si="10693">C579/C591</f>
        <v>6.8141787758696615E-2</v>
      </c>
      <c r="BL579" s="131">
        <f t="shared" ref="BL579" si="10694">D579/D591</f>
        <v>5.8410685985963322E-2</v>
      </c>
      <c r="BM579" s="132">
        <f t="shared" ref="BM579" si="10695">E579/E591</f>
        <v>6.254218222722159E-2</v>
      </c>
      <c r="BN579" s="129">
        <f t="shared" ref="BN579" si="10696">F579/F591</f>
        <v>4.8299968223705116E-2</v>
      </c>
      <c r="BO579" s="130">
        <f t="shared" ref="BO579" si="10697">G579/G591</f>
        <v>6.4271951555188556E-2</v>
      </c>
      <c r="BP579" s="131">
        <f t="shared" ref="BP579" si="10698">H579/H591</f>
        <v>6.1240581741720694E-2</v>
      </c>
      <c r="BQ579" s="132">
        <f t="shared" ref="BQ579" si="10699">I579/I591</f>
        <v>6.6302367941712209E-2</v>
      </c>
      <c r="BR579" s="129">
        <f t="shared" ref="BR579" si="10700">J579/J591</f>
        <v>7.4907900122799839E-2</v>
      </c>
      <c r="BS579" s="130">
        <f t="shared" ref="BS579" si="10701">K579/K591</f>
        <v>4.2908762420957543E-2</v>
      </c>
      <c r="BT579" s="131">
        <f t="shared" ref="BT579" si="10702">L579/L591</f>
        <v>7.5531518090264829E-2</v>
      </c>
      <c r="BU579" s="129">
        <f t="shared" ref="BU579" si="10703">M579/M591</f>
        <v>4.433781190019194E-2</v>
      </c>
      <c r="BV579" s="133">
        <f t="shared" ref="BV579" si="10704">N579/N591</f>
        <v>6.6938300349243307E-2</v>
      </c>
      <c r="BW579" s="134">
        <f t="shared" ref="BW579" si="10705">O579/O591</f>
        <v>4.5093564582382471E-2</v>
      </c>
      <c r="BX579" s="129">
        <f t="shared" ref="BX579" si="10706">P579/P591</f>
        <v>6.4937420642118632E-2</v>
      </c>
      <c r="BY579" s="130">
        <f t="shared" ref="BY579" si="10707">Q579/Q591</f>
        <v>4.9820849684354206E-2</v>
      </c>
      <c r="BZ579" s="131">
        <f t="shared" ref="BZ579" si="10708">R579/R591</f>
        <v>5.2608632466211308E-2</v>
      </c>
      <c r="CA579" s="132">
        <f t="shared" ref="CA579" si="10709">S579/S591</f>
        <v>6.72061445617885E-2</v>
      </c>
      <c r="CB579" s="129">
        <f t="shared" ref="CB579" si="10710">T579/T591</f>
        <v>7.5316455696202531E-2</v>
      </c>
      <c r="CC579" s="130">
        <f t="shared" ref="CC579" si="10711">U579/U591</f>
        <v>2.3086269744835967E-2</v>
      </c>
      <c r="CD579" s="131">
        <f t="shared" ref="CD579" si="10712">V579/V591</f>
        <v>6.439512347608628E-2</v>
      </c>
      <c r="CE579" s="132">
        <f t="shared" ref="CE579" si="10713">W579/W591</f>
        <v>5.6908140403286032E-2</v>
      </c>
      <c r="CF579" s="129">
        <f t="shared" ref="CF579" si="10714">X579/X591</f>
        <v>6.3661526294978246E-2</v>
      </c>
      <c r="CG579" s="130">
        <f t="shared" ref="CG579" si="10715">Y579/Y591</f>
        <v>4.3455497382198956E-2</v>
      </c>
      <c r="CH579" s="131">
        <f t="shared" ref="CH579" si="10716">Z579/Z591</f>
        <v>6.8898905344494527E-2</v>
      </c>
      <c r="CI579" s="129">
        <f t="shared" ref="CI579" si="10717">AA579/AA591</f>
        <v>6.4177852348993286E-2</v>
      </c>
      <c r="CJ579" s="135">
        <f t="shared" ref="CJ579" si="10718">AB579/AB591</f>
        <v>6.0833637691745802E-2</v>
      </c>
      <c r="CK579" s="136">
        <f t="shared" ref="CK579" si="10719">AC579/AC591</f>
        <v>5.772025587329923E-2</v>
      </c>
    </row>
    <row r="580" spans="1:89" x14ac:dyDescent="0.15">
      <c r="A580" s="137" t="s">
        <v>29</v>
      </c>
      <c r="B580" s="206">
        <v>496</v>
      </c>
      <c r="C580" s="190">
        <v>859</v>
      </c>
      <c r="D580" s="191">
        <v>285</v>
      </c>
      <c r="E580" s="192">
        <v>340</v>
      </c>
      <c r="F580" s="189">
        <v>620</v>
      </c>
      <c r="G580" s="193">
        <v>644</v>
      </c>
      <c r="H580" s="191">
        <v>752</v>
      </c>
      <c r="I580" s="192">
        <v>880</v>
      </c>
      <c r="J580" s="189">
        <v>264</v>
      </c>
      <c r="K580" s="190">
        <v>67</v>
      </c>
      <c r="L580" s="191">
        <v>486</v>
      </c>
      <c r="M580" s="189">
        <v>239</v>
      </c>
      <c r="N580" s="194">
        <v>747</v>
      </c>
      <c r="O580" s="207">
        <v>647</v>
      </c>
      <c r="P580" s="189">
        <v>408</v>
      </c>
      <c r="Q580" s="190">
        <v>320</v>
      </c>
      <c r="R580" s="191">
        <v>401</v>
      </c>
      <c r="S580" s="192">
        <v>541</v>
      </c>
      <c r="T580" s="189">
        <v>195</v>
      </c>
      <c r="U580" s="193">
        <v>46</v>
      </c>
      <c r="V580" s="191">
        <v>499</v>
      </c>
      <c r="W580" s="208">
        <v>426</v>
      </c>
      <c r="X580" s="189">
        <v>448</v>
      </c>
      <c r="Y580" s="193">
        <v>190</v>
      </c>
      <c r="Z580" s="191">
        <v>649</v>
      </c>
      <c r="AA580" s="189">
        <v>706</v>
      </c>
      <c r="AB580" s="172">
        <f t="shared" si="10390"/>
        <v>6250</v>
      </c>
      <c r="AC580" s="173">
        <f t="shared" si="10391"/>
        <v>5905</v>
      </c>
      <c r="BI580" s="137" t="s">
        <v>29</v>
      </c>
      <c r="BJ580" s="129">
        <f>B580/B591</f>
        <v>5.2304123167773914E-2</v>
      </c>
      <c r="BK580" s="130">
        <f t="shared" ref="BK580" si="10720">C580/C591</f>
        <v>9.456186701893439E-2</v>
      </c>
      <c r="BL580" s="131">
        <f t="shared" ref="BL580" si="10721">D580/D591</f>
        <v>6.4523432193796693E-2</v>
      </c>
      <c r="BM580" s="132">
        <f t="shared" ref="BM580" si="10722">E580/E591</f>
        <v>7.6490438695163102E-2</v>
      </c>
      <c r="BN580" s="129">
        <f t="shared" ref="BN580" si="10723">F580/F591</f>
        <v>6.5671009426967478E-2</v>
      </c>
      <c r="BO580" s="130">
        <f t="shared" ref="BO580" si="10724">G580/G591</f>
        <v>8.8631984585741813E-2</v>
      </c>
      <c r="BP580" s="131">
        <f t="shared" ref="BP580" si="10725">H580/H591</f>
        <v>6.5884002102680916E-2</v>
      </c>
      <c r="BQ580" s="132">
        <f t="shared" ref="BQ580" si="10726">I580/I591</f>
        <v>8.0145719489981782E-2</v>
      </c>
      <c r="BR580" s="129">
        <f t="shared" ref="BR580" si="10727">J580/J591</f>
        <v>0.10806385591485879</v>
      </c>
      <c r="BS580" s="130">
        <f t="shared" ref="BS580" si="10728">K580/K591</f>
        <v>3.026196928635953E-2</v>
      </c>
      <c r="BT580" s="131">
        <f t="shared" ref="BT580" si="10729">L580/L591</f>
        <v>9.0637821708317787E-2</v>
      </c>
      <c r="BU580" s="129">
        <f t="shared" ref="BU580" si="10730">M580/M591</f>
        <v>4.5873320537428021E-2</v>
      </c>
      <c r="BV580" s="133">
        <f t="shared" ref="BV580" si="10731">N580/N591</f>
        <v>7.2467986030267759E-2</v>
      </c>
      <c r="BW580" s="134">
        <f t="shared" ref="BW580" si="10732">O580/O591</f>
        <v>5.9059790050205382E-2</v>
      </c>
      <c r="BX580" s="129">
        <f t="shared" ref="BX580" si="10733">P580/P591</f>
        <v>7.4006892798839111E-2</v>
      </c>
      <c r="BY580" s="130">
        <f t="shared" ref="BY580" si="10734">Q580/Q591</f>
        <v>5.4598191434908717E-2</v>
      </c>
      <c r="BZ580" s="131">
        <f t="shared" ref="BZ580" si="10735">R580/R591</f>
        <v>5.8276413312018605E-2</v>
      </c>
      <c r="CA580" s="132">
        <f t="shared" ref="CA580" si="10736">S580/S591</f>
        <v>7.4201069812097106E-2</v>
      </c>
      <c r="CB580" s="129">
        <f t="shared" ref="CB580" si="10737">T580/T591</f>
        <v>0.12341772151898735</v>
      </c>
      <c r="CC580" s="130">
        <f t="shared" ref="CC580" si="10738">U580/U591</f>
        <v>2.7946537059538274E-2</v>
      </c>
      <c r="CD580" s="131">
        <f t="shared" ref="CD580" si="10739">V580/V591</f>
        <v>7.7993122850890897E-2</v>
      </c>
      <c r="CE580" s="132">
        <f t="shared" ref="CE580" si="10740">W580/W591</f>
        <v>6.3629574309185963E-2</v>
      </c>
      <c r="CF580" s="129">
        <f t="shared" ref="CF580" si="10741">X580/X591</f>
        <v>8.8572558323448E-2</v>
      </c>
      <c r="CG580" s="130">
        <f t="shared" ref="CG580" si="10742">Y580/Y591</f>
        <v>4.9738219895287955E-2</v>
      </c>
      <c r="CH580" s="131">
        <f t="shared" ref="CH580" si="10743">Z580/Z591</f>
        <v>6.9650139514917359E-2</v>
      </c>
      <c r="CI580" s="129">
        <f t="shared" ref="CI580" si="10744">AA580/AA591</f>
        <v>5.9228187919463091E-2</v>
      </c>
      <c r="CJ580" s="135">
        <f t="shared" ref="CJ580" si="10745">AB580/AB591</f>
        <v>7.1334002921840764E-2</v>
      </c>
      <c r="CK580" s="136">
        <f t="shared" ref="CK580" si="10746">AC580/AC591</f>
        <v>6.7572979962694679E-2</v>
      </c>
    </row>
    <row r="581" spans="1:89" x14ac:dyDescent="0.15">
      <c r="A581" s="146" t="s">
        <v>30</v>
      </c>
      <c r="B581" s="203">
        <v>591</v>
      </c>
      <c r="C581" s="197">
        <v>932</v>
      </c>
      <c r="D581" s="198">
        <v>290</v>
      </c>
      <c r="E581" s="199">
        <v>356</v>
      </c>
      <c r="F581" s="196">
        <v>590</v>
      </c>
      <c r="G581" s="200">
        <v>816</v>
      </c>
      <c r="H581" s="198">
        <v>866</v>
      </c>
      <c r="I581" s="199">
        <v>891</v>
      </c>
      <c r="J581" s="196">
        <v>219</v>
      </c>
      <c r="K581" s="197">
        <v>54</v>
      </c>
      <c r="L581" s="198">
        <v>618</v>
      </c>
      <c r="M581" s="196">
        <v>224</v>
      </c>
      <c r="N581" s="201">
        <v>800</v>
      </c>
      <c r="O581" s="204">
        <v>770</v>
      </c>
      <c r="P581" s="196">
        <v>473</v>
      </c>
      <c r="Q581" s="197">
        <v>469</v>
      </c>
      <c r="R581" s="198">
        <v>404</v>
      </c>
      <c r="S581" s="199">
        <v>637</v>
      </c>
      <c r="T581" s="196">
        <v>251</v>
      </c>
      <c r="U581" s="200">
        <v>46</v>
      </c>
      <c r="V581" s="198">
        <v>569</v>
      </c>
      <c r="W581" s="205">
        <v>368</v>
      </c>
      <c r="X581" s="196">
        <v>487</v>
      </c>
      <c r="Y581" s="200">
        <v>220</v>
      </c>
      <c r="Z581" s="198">
        <v>602</v>
      </c>
      <c r="AA581" s="196">
        <v>954</v>
      </c>
      <c r="AB581" s="172">
        <f t="shared" si="10390"/>
        <v>6760</v>
      </c>
      <c r="AC581" s="173">
        <f t="shared" si="10391"/>
        <v>6737</v>
      </c>
      <c r="BI581" s="146" t="s">
        <v>30</v>
      </c>
      <c r="BJ581" s="129">
        <f>B581/B591</f>
        <v>6.2322049984182219E-2</v>
      </c>
      <c r="BK581" s="130">
        <f t="shared" ref="BK581" si="10747">C581/C591</f>
        <v>0.10259797446059005</v>
      </c>
      <c r="BL581" s="131">
        <f t="shared" ref="BL581" si="10748">D581/D591</f>
        <v>6.5655422232284349E-2</v>
      </c>
      <c r="BM581" s="132">
        <f t="shared" ref="BM581" si="10749">E581/E591</f>
        <v>8.0089988751406077E-2</v>
      </c>
      <c r="BN581" s="129">
        <f t="shared" ref="BN581" si="10750">F581/F591</f>
        <v>6.2493379938565831E-2</v>
      </c>
      <c r="BO581" s="130">
        <f t="shared" ref="BO581" si="10751">G581/G591</f>
        <v>0.11230388109000826</v>
      </c>
      <c r="BP581" s="131">
        <f t="shared" ref="BP581" si="10752">H581/H591</f>
        <v>7.587173646399159E-2</v>
      </c>
      <c r="BQ581" s="132">
        <f t="shared" ref="BQ581" si="10753">I581/I591</f>
        <v>8.1147540983606561E-2</v>
      </c>
      <c r="BR581" s="129">
        <f t="shared" ref="BR581" si="10754">J581/J591</f>
        <v>8.9643880474826035E-2</v>
      </c>
      <c r="BS581" s="130">
        <f t="shared" ref="BS581" si="10755">K581/K591</f>
        <v>2.4390243902439025E-2</v>
      </c>
      <c r="BT581" s="131">
        <f t="shared" ref="BT581" si="10756">L581/L591</f>
        <v>0.11525550167847819</v>
      </c>
      <c r="BU581" s="129">
        <f t="shared" ref="BU581" si="10757">M581/M591</f>
        <v>4.2994241842610366E-2</v>
      </c>
      <c r="BV581" s="133">
        <f t="shared" ref="BV581" si="10758">N581/N591</f>
        <v>7.7609623593325572E-2</v>
      </c>
      <c r="BW581" s="134">
        <f t="shared" ref="BW581" si="10759">O581/O591</f>
        <v>7.0287539936102233E-2</v>
      </c>
      <c r="BX581" s="129">
        <f t="shared" ref="BX581" si="10760">P581/P591</f>
        <v>8.5797206602575726E-2</v>
      </c>
      <c r="BY581" s="130">
        <f t="shared" ref="BY581" si="10761">Q581/Q591</f>
        <v>8.002047432178809E-2</v>
      </c>
      <c r="BZ581" s="131">
        <f t="shared" ref="BZ581" si="10762">R581/R591</f>
        <v>5.8712396454003779E-2</v>
      </c>
      <c r="CA581" s="132">
        <f t="shared" ref="CA581" si="10763">S581/S591</f>
        <v>8.7367987930325061E-2</v>
      </c>
      <c r="CB581" s="129">
        <f t="shared" ref="CB581" si="10764">T581/T591</f>
        <v>0.15886075949367087</v>
      </c>
      <c r="CC581" s="130">
        <f t="shared" ref="CC581" si="10765">U581/U591</f>
        <v>2.7946537059538274E-2</v>
      </c>
      <c r="CD581" s="131">
        <f t="shared" ref="CD581" si="10766">V581/V591</f>
        <v>8.8934041888090024E-2</v>
      </c>
      <c r="CE581" s="132">
        <f t="shared" ref="CE581" si="10767">W581/W591</f>
        <v>5.4966392830470501E-2</v>
      </c>
      <c r="CF581" s="129">
        <f t="shared" ref="CF581" si="10768">X581/X591</f>
        <v>9.6283115856069593E-2</v>
      </c>
      <c r="CG581" s="130">
        <f t="shared" ref="CG581" si="10769">Y581/Y591</f>
        <v>5.7591623036649213E-2</v>
      </c>
      <c r="CH581" s="131">
        <f t="shared" ref="CH581" si="10770">Z581/Z591</f>
        <v>6.4606138656364026E-2</v>
      </c>
      <c r="CI581" s="129">
        <f t="shared" ref="CI581" si="10771">AA581/AA591</f>
        <v>8.003355704697987E-2</v>
      </c>
      <c r="CJ581" s="135">
        <f t="shared" ref="CJ581" si="10772">AB581/AB591</f>
        <v>7.7154857560262968E-2</v>
      </c>
      <c r="CK581" s="136">
        <f t="shared" ref="CK581" si="10773">AC581/AC591</f>
        <v>7.709384691086775E-2</v>
      </c>
    </row>
    <row r="582" spans="1:89" x14ac:dyDescent="0.15">
      <c r="A582" s="137" t="s">
        <v>31</v>
      </c>
      <c r="B582" s="206">
        <v>621</v>
      </c>
      <c r="C582" s="190">
        <v>788</v>
      </c>
      <c r="D582" s="191">
        <v>220</v>
      </c>
      <c r="E582" s="192">
        <v>356</v>
      </c>
      <c r="F582" s="189">
        <v>377</v>
      </c>
      <c r="G582" s="193">
        <v>754</v>
      </c>
      <c r="H582" s="191">
        <v>811</v>
      </c>
      <c r="I582" s="192">
        <v>845</v>
      </c>
      <c r="J582" s="189">
        <v>201</v>
      </c>
      <c r="K582" s="190">
        <v>69</v>
      </c>
      <c r="L582" s="191">
        <v>485</v>
      </c>
      <c r="M582" s="189">
        <v>172</v>
      </c>
      <c r="N582" s="194">
        <v>629</v>
      </c>
      <c r="O582" s="207">
        <v>593</v>
      </c>
      <c r="P582" s="189">
        <v>347</v>
      </c>
      <c r="Q582" s="190">
        <v>426</v>
      </c>
      <c r="R582" s="191">
        <v>377</v>
      </c>
      <c r="S582" s="192">
        <v>582</v>
      </c>
      <c r="T582" s="189">
        <v>115</v>
      </c>
      <c r="U582" s="193">
        <v>32</v>
      </c>
      <c r="V582" s="191">
        <v>568</v>
      </c>
      <c r="W582" s="208">
        <v>359</v>
      </c>
      <c r="X582" s="189">
        <v>377</v>
      </c>
      <c r="Y582" s="193">
        <v>255</v>
      </c>
      <c r="Z582" s="191">
        <v>410</v>
      </c>
      <c r="AA582" s="189">
        <v>1052</v>
      </c>
      <c r="AB582" s="172">
        <f t="shared" si="10390"/>
        <v>5538</v>
      </c>
      <c r="AC582" s="173">
        <f t="shared" si="10391"/>
        <v>6283</v>
      </c>
      <c r="BI582" s="137" t="s">
        <v>31</v>
      </c>
      <c r="BJ582" s="129">
        <f>B582/B591</f>
        <v>6.5485605820942733E-2</v>
      </c>
      <c r="BK582" s="130">
        <f t="shared" ref="BK582" si="10774">C582/C591</f>
        <v>8.6745926904447379E-2</v>
      </c>
      <c r="BL582" s="131">
        <f t="shared" ref="BL582" si="10775">D582/D591</f>
        <v>4.9807561693457097E-2</v>
      </c>
      <c r="BM582" s="132">
        <f t="shared" ref="BM582" si="10776">E582/E591</f>
        <v>8.0089988751406077E-2</v>
      </c>
      <c r="BN582" s="129">
        <f t="shared" ref="BN582" si="10777">F582/F591</f>
        <v>3.9932210570914096E-2</v>
      </c>
      <c r="BO582" s="130">
        <f t="shared" ref="BO582" si="10778">G582/G591</f>
        <v>0.10377098816405175</v>
      </c>
      <c r="BP582" s="131">
        <f t="shared" ref="BP582" si="10779">H582/H591</f>
        <v>7.1053092693183814E-2</v>
      </c>
      <c r="BQ582" s="132">
        <f t="shared" ref="BQ582" si="10780">I582/I591</f>
        <v>7.6958105646630234E-2</v>
      </c>
      <c r="BR582" s="129">
        <f t="shared" ref="BR582" si="10781">J582/J591</f>
        <v>8.2275890298812937E-2</v>
      </c>
      <c r="BS582" s="130">
        <f t="shared" ref="BS582" si="10782">K582/K591</f>
        <v>3.1165311653116531E-2</v>
      </c>
      <c r="BT582" s="131">
        <f t="shared" ref="BT582" si="10783">L582/L591</f>
        <v>9.0451324132786268E-2</v>
      </c>
      <c r="BU582" s="129">
        <f t="shared" ref="BU582" si="10784">M582/M591</f>
        <v>3.3013435700575813E-2</v>
      </c>
      <c r="BV582" s="133">
        <f t="shared" ref="BV582" si="10785">N582/N591</f>
        <v>6.1020566550252231E-2</v>
      </c>
      <c r="BW582" s="134">
        <f t="shared" ref="BW582" si="10786">O582/O591</f>
        <v>5.4130534002738477E-2</v>
      </c>
      <c r="BX582" s="129">
        <f t="shared" ref="BX582" si="10787">P582/P591</f>
        <v>6.2942136767640128E-2</v>
      </c>
      <c r="BY582" s="130">
        <f t="shared" ref="BY582" si="10788">Q582/Q591</f>
        <v>7.2683842347722238E-2</v>
      </c>
      <c r="BZ582" s="131">
        <f t="shared" ref="BZ582" si="10789">R582/R591</f>
        <v>5.4788548176137188E-2</v>
      </c>
      <c r="CA582" s="132">
        <f t="shared" ref="CA582" si="10790">S582/S591</f>
        <v>7.9824441091756959E-2</v>
      </c>
      <c r="CB582" s="129">
        <f t="shared" ref="CB582" si="10791">T582/T591</f>
        <v>7.2784810126582278E-2</v>
      </c>
      <c r="CC582" s="130">
        <f t="shared" ref="CC582" si="10792">U582/U591</f>
        <v>1.9441069258809233E-2</v>
      </c>
      <c r="CD582" s="131">
        <f t="shared" ref="CD582" si="10793">V582/V591</f>
        <v>8.8777743044701471E-2</v>
      </c>
      <c r="CE582" s="132">
        <f t="shared" ref="CE582" si="10794">W582/W591</f>
        <v>5.3622106049290512E-2</v>
      </c>
      <c r="CF582" s="129">
        <f t="shared" ref="CF582" si="10795">X582/X591</f>
        <v>7.4535389482008704E-2</v>
      </c>
      <c r="CG582" s="130">
        <f t="shared" ref="CG582" si="10796">Y582/Y591</f>
        <v>6.6753926701570682E-2</v>
      </c>
      <c r="CH582" s="131">
        <f t="shared" ref="CH582" si="10797">Z582/Z591</f>
        <v>4.400085855333763E-2</v>
      </c>
      <c r="CI582" s="129">
        <f t="shared" ref="CI582" si="10798">AA582/AA591</f>
        <v>8.8255033557046975E-2</v>
      </c>
      <c r="CJ582" s="135">
        <f t="shared" ref="CJ582" si="10799">AB582/AB591</f>
        <v>6.3207633308984656E-2</v>
      </c>
      <c r="CK582" s="136">
        <f t="shared" ref="CK582" si="10800">AC582/AC591</f>
        <v>7.1898566148282925E-2</v>
      </c>
    </row>
    <row r="583" spans="1:89" x14ac:dyDescent="0.15">
      <c r="A583" s="146" t="s">
        <v>32</v>
      </c>
      <c r="B583" s="203">
        <v>615</v>
      </c>
      <c r="C583" s="197">
        <v>595</v>
      </c>
      <c r="D583" s="198">
        <v>130</v>
      </c>
      <c r="E583" s="199">
        <v>214</v>
      </c>
      <c r="F583" s="196">
        <v>382</v>
      </c>
      <c r="G583" s="200">
        <v>826</v>
      </c>
      <c r="H583" s="198">
        <v>734</v>
      </c>
      <c r="I583" s="199">
        <v>740</v>
      </c>
      <c r="J583" s="196">
        <v>177</v>
      </c>
      <c r="K583" s="197">
        <v>48</v>
      </c>
      <c r="L583" s="198">
        <v>433</v>
      </c>
      <c r="M583" s="196">
        <v>144</v>
      </c>
      <c r="N583" s="201">
        <v>685</v>
      </c>
      <c r="O583" s="204">
        <v>586</v>
      </c>
      <c r="P583" s="196">
        <v>235</v>
      </c>
      <c r="Q583" s="197">
        <v>396</v>
      </c>
      <c r="R583" s="198">
        <v>226</v>
      </c>
      <c r="S583" s="199">
        <v>418</v>
      </c>
      <c r="T583" s="196">
        <v>100</v>
      </c>
      <c r="U583" s="200">
        <v>38</v>
      </c>
      <c r="V583" s="198">
        <v>505</v>
      </c>
      <c r="W583" s="205">
        <v>233</v>
      </c>
      <c r="X583" s="196">
        <v>243</v>
      </c>
      <c r="Y583" s="200">
        <v>181</v>
      </c>
      <c r="Z583" s="198">
        <v>340</v>
      </c>
      <c r="AA583" s="196">
        <v>658</v>
      </c>
      <c r="AB583" s="172">
        <f t="shared" si="10390"/>
        <v>4805</v>
      </c>
      <c r="AC583" s="173">
        <f t="shared" si="10391"/>
        <v>5077</v>
      </c>
      <c r="BI583" s="146" t="s">
        <v>32</v>
      </c>
      <c r="BJ583" s="129">
        <f>B583/B591</f>
        <v>6.4852894653590634E-2</v>
      </c>
      <c r="BK583" s="130">
        <f t="shared" ref="BK583" si="10801">C583/C591</f>
        <v>6.5499779832672828E-2</v>
      </c>
      <c r="BL583" s="131">
        <f t="shared" ref="BL583" si="10802">D583/D591</f>
        <v>2.9431741000679194E-2</v>
      </c>
      <c r="BM583" s="132">
        <f t="shared" ref="BM583" si="10803">E583/E591</f>
        <v>4.8143982002249716E-2</v>
      </c>
      <c r="BN583" s="129">
        <f t="shared" ref="BN583" si="10804">F583/F591</f>
        <v>4.0461815485647708E-2</v>
      </c>
      <c r="BO583" s="130">
        <f t="shared" ref="BO583" si="10805">G583/G591</f>
        <v>0.11368015414258188</v>
      </c>
      <c r="BP583" s="131">
        <f t="shared" ref="BP583" si="10806">H583/H591</f>
        <v>6.4306991414052911E-2</v>
      </c>
      <c r="BQ583" s="132">
        <f t="shared" ref="BQ583" si="10807">I583/I591</f>
        <v>6.7395264116575593E-2</v>
      </c>
      <c r="BR583" s="129">
        <f t="shared" ref="BR583" si="10808">J583/J591</f>
        <v>7.2451903397462131E-2</v>
      </c>
      <c r="BS583" s="130">
        <f t="shared" ref="BS583" si="10809">K583/K591</f>
        <v>2.1680216802168022E-2</v>
      </c>
      <c r="BT583" s="131">
        <f t="shared" ref="BT583" si="10810">L583/L591</f>
        <v>8.0753450205147334E-2</v>
      </c>
      <c r="BU583" s="129">
        <f t="shared" ref="BU583" si="10811">M583/M591</f>
        <v>2.7639155470249518E-2</v>
      </c>
      <c r="BV583" s="133">
        <f t="shared" ref="BV583" si="10812">N583/N591</f>
        <v>6.6453240201785016E-2</v>
      </c>
      <c r="BW583" s="134">
        <f t="shared" ref="BW583" si="10813">O583/O591</f>
        <v>5.3491556366955725E-2</v>
      </c>
      <c r="BX583" s="129">
        <f t="shared" ref="BX583" si="10814">P583/P591</f>
        <v>4.2626519136586251E-2</v>
      </c>
      <c r="BY583" s="130">
        <f t="shared" ref="BY583" si="10815">Q583/Q591</f>
        <v>6.7565261900699544E-2</v>
      </c>
      <c r="BZ583" s="131">
        <f t="shared" ref="BZ583" si="10816">R583/R591</f>
        <v>3.28440633628833E-2</v>
      </c>
      <c r="CA583" s="132">
        <f t="shared" ref="CA583" si="10817">S583/S591</f>
        <v>5.7330955973117541E-2</v>
      </c>
      <c r="CB583" s="129">
        <f t="shared" ref="CB583" si="10818">T583/T591</f>
        <v>6.3291139240506333E-2</v>
      </c>
      <c r="CC583" s="130">
        <f t="shared" ref="CC583" si="10819">U583/U591</f>
        <v>2.3086269744835967E-2</v>
      </c>
      <c r="CD583" s="131">
        <f t="shared" ref="CD583" si="10820">V583/V591</f>
        <v>7.8930915911222255E-2</v>
      </c>
      <c r="CE583" s="132">
        <f t="shared" ref="CE583" si="10821">W583/W591</f>
        <v>3.4802091112770724E-2</v>
      </c>
      <c r="CF583" s="129">
        <f t="shared" ref="CF583" si="10822">X583/X591</f>
        <v>4.8042704626334518E-2</v>
      </c>
      <c r="CG583" s="130">
        <f t="shared" ref="CG583" si="10823">Y583/Y591</f>
        <v>4.7382198952879581E-2</v>
      </c>
      <c r="CH583" s="131">
        <f t="shared" ref="CH583" si="10824">Z583/Z591</f>
        <v>3.6488516849109254E-2</v>
      </c>
      <c r="CI583" s="129">
        <f t="shared" ref="CI583" si="10825">AA583/AA591</f>
        <v>5.5201342281879194E-2</v>
      </c>
      <c r="CJ583" s="135">
        <f t="shared" ref="CJ583" si="10826">AB583/AB591</f>
        <v>5.4841581446311176E-2</v>
      </c>
      <c r="CK583" s="136">
        <f t="shared" ref="CK583" si="10827">AC583/AC591</f>
        <v>5.8097886413310908E-2</v>
      </c>
    </row>
    <row r="584" spans="1:89" x14ac:dyDescent="0.15">
      <c r="A584" s="137" t="s">
        <v>33</v>
      </c>
      <c r="B584" s="206">
        <v>299</v>
      </c>
      <c r="C584" s="190">
        <v>429</v>
      </c>
      <c r="D584" s="191">
        <v>70</v>
      </c>
      <c r="E584" s="192">
        <v>210</v>
      </c>
      <c r="F584" s="189">
        <v>229</v>
      </c>
      <c r="G584" s="193">
        <v>567</v>
      </c>
      <c r="H584" s="191">
        <v>488</v>
      </c>
      <c r="I584" s="192">
        <v>544</v>
      </c>
      <c r="J584" s="189">
        <v>67</v>
      </c>
      <c r="K584" s="190">
        <v>43</v>
      </c>
      <c r="L584" s="191">
        <v>365</v>
      </c>
      <c r="M584" s="189">
        <v>178</v>
      </c>
      <c r="N584" s="194">
        <v>395</v>
      </c>
      <c r="O584" s="207">
        <v>435</v>
      </c>
      <c r="P584" s="189">
        <v>163</v>
      </c>
      <c r="Q584" s="190">
        <v>281</v>
      </c>
      <c r="R584" s="191">
        <v>219</v>
      </c>
      <c r="S584" s="192">
        <v>391</v>
      </c>
      <c r="T584" s="189">
        <v>46</v>
      </c>
      <c r="U584" s="193">
        <v>42</v>
      </c>
      <c r="V584" s="191">
        <v>454</v>
      </c>
      <c r="W584" s="208">
        <v>188</v>
      </c>
      <c r="X584" s="189">
        <v>152</v>
      </c>
      <c r="Y584" s="193">
        <v>172</v>
      </c>
      <c r="Z584" s="191">
        <v>266</v>
      </c>
      <c r="AA584" s="189">
        <v>559</v>
      </c>
      <c r="AB584" s="172">
        <f t="shared" si="10390"/>
        <v>3213</v>
      </c>
      <c r="AC584" s="173">
        <f t="shared" si="10391"/>
        <v>4039</v>
      </c>
      <c r="BI584" s="137" t="s">
        <v>33</v>
      </c>
      <c r="BJ584" s="129">
        <f>B584/B591</f>
        <v>3.1530106506379836E-2</v>
      </c>
      <c r="BK584" s="130">
        <f t="shared" ref="BK584" si="10828">C584/C591</f>
        <v>4.7225891677675033E-2</v>
      </c>
      <c r="BL584" s="131">
        <f t="shared" ref="BL584" si="10829">D584/D591</f>
        <v>1.5847860538827259E-2</v>
      </c>
      <c r="BM584" s="132">
        <f t="shared" ref="BM584" si="10830">E584/E591</f>
        <v>4.7244094488188976E-2</v>
      </c>
      <c r="BN584" s="129">
        <f t="shared" ref="BN584" si="10831">F584/F591</f>
        <v>2.4255905094799281E-2</v>
      </c>
      <c r="BO584" s="130">
        <f t="shared" ref="BO584" si="10832">G584/G591</f>
        <v>7.8034682080924858E-2</v>
      </c>
      <c r="BP584" s="131">
        <f t="shared" ref="BP584" si="10833">H584/H591</f>
        <v>4.2754512002803571E-2</v>
      </c>
      <c r="BQ584" s="132">
        <f t="shared" ref="BQ584" si="10834">I584/I591</f>
        <v>4.9544626593806922E-2</v>
      </c>
      <c r="BR584" s="129">
        <f t="shared" ref="BR584" si="10835">J584/J591</f>
        <v>2.7425296766270979E-2</v>
      </c>
      <c r="BS584" s="130">
        <f t="shared" ref="BS584" si="10836">K584/K591</f>
        <v>1.9421860885275519E-2</v>
      </c>
      <c r="BT584" s="131">
        <f t="shared" ref="BT584" si="10837">L584/L591</f>
        <v>6.8071615069004096E-2</v>
      </c>
      <c r="BU584" s="129">
        <f t="shared" ref="BU584" si="10838">M584/M591</f>
        <v>3.4165067178502879E-2</v>
      </c>
      <c r="BV584" s="133">
        <f t="shared" ref="BV584" si="10839">N584/N591</f>
        <v>3.8319751649204502E-2</v>
      </c>
      <c r="BW584" s="134">
        <f t="shared" ref="BW584" si="10840">O584/O591</f>
        <v>3.9707895937927888E-2</v>
      </c>
      <c r="BX584" s="129">
        <f t="shared" ref="BX584" si="10841">P584/P591</f>
        <v>2.9566479230908761E-2</v>
      </c>
      <c r="BY584" s="130">
        <f t="shared" ref="BY584" si="10842">Q584/Q591</f>
        <v>4.7944036853779216E-2</v>
      </c>
      <c r="BZ584" s="131">
        <f t="shared" ref="BZ584" si="10843">R584/R591</f>
        <v>3.1826769364917892E-2</v>
      </c>
      <c r="CA584" s="132">
        <f t="shared" ref="CA584" si="10844">S584/S591</f>
        <v>5.362776025236593E-2</v>
      </c>
      <c r="CB584" s="129">
        <f t="shared" ref="CB584" si="10845">T584/T591</f>
        <v>2.911392405063291E-2</v>
      </c>
      <c r="CC584" s="130">
        <f t="shared" ref="CC584" si="10846">U584/U591</f>
        <v>2.551640340218712E-2</v>
      </c>
      <c r="CD584" s="131">
        <f t="shared" ref="CD584" si="10847">V584/V591</f>
        <v>7.0959674898405753E-2</v>
      </c>
      <c r="CE584" s="132">
        <f t="shared" ref="CE584" si="10848">W584/W591</f>
        <v>2.80806572068708E-2</v>
      </c>
      <c r="CF584" s="129">
        <f t="shared" ref="CF584" si="10849">X584/X591</f>
        <v>3.0051403716884143E-2</v>
      </c>
      <c r="CG584" s="130">
        <f t="shared" ref="CG584" si="10850">Y584/Y591</f>
        <v>4.5026178010471207E-2</v>
      </c>
      <c r="CH584" s="131">
        <f t="shared" ref="CH584" si="10851">Z584/Z591</f>
        <v>2.8546898476067825E-2</v>
      </c>
      <c r="CI584" s="129">
        <f t="shared" ref="CI584" si="10852">AA584/AA591</f>
        <v>4.6895973154362419E-2</v>
      </c>
      <c r="CJ584" s="135">
        <f t="shared" ref="CJ584" si="10853">AB584/AB591</f>
        <v>3.66713842220599E-2</v>
      </c>
      <c r="CK584" s="136">
        <f t="shared" ref="CK584" si="10854">AC584/AC591</f>
        <v>4.6219689427489212E-2</v>
      </c>
    </row>
    <row r="585" spans="1:89" x14ac:dyDescent="0.15">
      <c r="A585" s="146" t="s">
        <v>34</v>
      </c>
      <c r="B585" s="203">
        <v>24</v>
      </c>
      <c r="C585" s="197">
        <v>149</v>
      </c>
      <c r="D585" s="198">
        <v>6</v>
      </c>
      <c r="E585" s="199">
        <v>93</v>
      </c>
      <c r="F585" s="196">
        <v>42</v>
      </c>
      <c r="G585" s="200">
        <v>177</v>
      </c>
      <c r="H585" s="198">
        <v>106</v>
      </c>
      <c r="I585" s="199">
        <v>176</v>
      </c>
      <c r="J585" s="196">
        <v>20</v>
      </c>
      <c r="K585" s="197">
        <v>25</v>
      </c>
      <c r="L585" s="198">
        <v>102</v>
      </c>
      <c r="M585" s="196">
        <v>55</v>
      </c>
      <c r="N585" s="201">
        <v>132</v>
      </c>
      <c r="O585" s="204">
        <v>176</v>
      </c>
      <c r="P585" s="196">
        <v>78</v>
      </c>
      <c r="Q585" s="197">
        <v>109</v>
      </c>
      <c r="R585" s="198">
        <v>90</v>
      </c>
      <c r="S585" s="199">
        <v>131</v>
      </c>
      <c r="T585" s="196">
        <v>24</v>
      </c>
      <c r="U585" s="200">
        <v>41</v>
      </c>
      <c r="V585" s="198">
        <v>106</v>
      </c>
      <c r="W585" s="205">
        <v>75</v>
      </c>
      <c r="X585" s="196">
        <v>51</v>
      </c>
      <c r="Y585" s="200">
        <v>96</v>
      </c>
      <c r="Z585" s="198">
        <v>171</v>
      </c>
      <c r="AA585" s="196">
        <v>277</v>
      </c>
      <c r="AB585" s="172">
        <f t="shared" si="10390"/>
        <v>952</v>
      </c>
      <c r="AC585" s="173">
        <f t="shared" si="10391"/>
        <v>1580</v>
      </c>
      <c r="BI585" s="146" t="s">
        <v>34</v>
      </c>
      <c r="BJ585" s="129">
        <f>B585/B591</f>
        <v>2.530844669408415E-3</v>
      </c>
      <c r="BK585" s="130">
        <f t="shared" ref="BK585" si="10855">C585/C591</f>
        <v>1.6402465874064288E-2</v>
      </c>
      <c r="BL585" s="131">
        <f t="shared" ref="BL585" si="10856">D585/D591</f>
        <v>1.3583880461851936E-3</v>
      </c>
      <c r="BM585" s="132">
        <f t="shared" ref="BM585" si="10857">E585/E591</f>
        <v>2.092238470191226E-2</v>
      </c>
      <c r="BN585" s="129">
        <f t="shared" ref="BN585" si="10858">F585/F591</f>
        <v>4.4486812837623135E-3</v>
      </c>
      <c r="BO585" s="130">
        <f t="shared" ref="BO585" si="10859">G585/G591</f>
        <v>2.4360033030553261E-2</v>
      </c>
      <c r="BP585" s="131">
        <f t="shared" ref="BP585" si="10860">H585/H591</f>
        <v>9.2868407219204481E-3</v>
      </c>
      <c r="BQ585" s="132">
        <f t="shared" ref="BQ585" si="10861">I585/I591</f>
        <v>1.6029143897996357E-2</v>
      </c>
      <c r="BR585" s="129">
        <f t="shared" ref="BR585" si="10862">J585/J591</f>
        <v>8.1866557511256644E-3</v>
      </c>
      <c r="BS585" s="130">
        <f t="shared" ref="BS585" si="10863">K585/K591</f>
        <v>1.1291779584462511E-2</v>
      </c>
      <c r="BT585" s="131">
        <f t="shared" ref="BT585" si="10864">L585/L591</f>
        <v>1.9022752704214847E-2</v>
      </c>
      <c r="BU585" s="129">
        <f t="shared" ref="BU585" si="10865">M585/M591</f>
        <v>1.055662188099808E-2</v>
      </c>
      <c r="BV585" s="133">
        <f t="shared" ref="BV585" si="10866">N585/N591</f>
        <v>1.2805587892898719E-2</v>
      </c>
      <c r="BW585" s="134">
        <f t="shared" ref="BW585" si="10867">O585/O591</f>
        <v>1.6065723413966226E-2</v>
      </c>
      <c r="BX585" s="129">
        <f t="shared" ref="BX585" si="10868">P585/P591</f>
        <v>1.4148376564483946E-2</v>
      </c>
      <c r="BY585" s="130">
        <f t="shared" ref="BY585" si="10869">Q585/Q591</f>
        <v>1.8597508957515781E-2</v>
      </c>
      <c r="BZ585" s="131">
        <f t="shared" ref="BZ585" si="10870">R585/R591</f>
        <v>1.3079494259555298E-2</v>
      </c>
      <c r="CA585" s="132">
        <f t="shared" ref="CA585" si="10871">S585/S591</f>
        <v>1.7967357015498561E-2</v>
      </c>
      <c r="CB585" s="129">
        <f t="shared" ref="CB585" si="10872">T585/T591</f>
        <v>1.5189873417721518E-2</v>
      </c>
      <c r="CC585" s="130">
        <f t="shared" ref="CC585" si="10873">U585/U591</f>
        <v>2.490886998784933E-2</v>
      </c>
      <c r="CD585" s="131">
        <f t="shared" ref="CD585" si="10874">V585/V591</f>
        <v>1.6567677399187245E-2</v>
      </c>
      <c r="CE585" s="132">
        <f t="shared" ref="CE585" si="10875">W585/W591</f>
        <v>1.1202389843166542E-2</v>
      </c>
      <c r="CF585" s="129">
        <f t="shared" ref="CF585" si="10876">X585/X591</f>
        <v>1.0083036773428233E-2</v>
      </c>
      <c r="CG585" s="130">
        <f t="shared" ref="CG585" si="10877">Y585/Y591</f>
        <v>2.5130890052356022E-2</v>
      </c>
      <c r="CH585" s="131">
        <f t="shared" ref="CH585" si="10878">Z585/Z591</f>
        <v>1.8351577591757887E-2</v>
      </c>
      <c r="CI585" s="129">
        <f t="shared" ref="CI585" si="10879">AA585/AA591</f>
        <v>2.3238255033557045E-2</v>
      </c>
      <c r="CJ585" s="135">
        <f t="shared" ref="CJ585" si="10880">AB585/AB591</f>
        <v>1.0865595325054784E-2</v>
      </c>
      <c r="CK585" s="136">
        <f t="shared" ref="CK585" si="10881">AC585/AC591</f>
        <v>1.8080492521770974E-2</v>
      </c>
    </row>
    <row r="586" spans="1:89" x14ac:dyDescent="0.15">
      <c r="A586" s="137" t="s">
        <v>35</v>
      </c>
      <c r="B586" s="206">
        <v>0</v>
      </c>
      <c r="C586" s="190">
        <v>68</v>
      </c>
      <c r="D586" s="191">
        <v>3</v>
      </c>
      <c r="E586" s="192">
        <v>45</v>
      </c>
      <c r="F586" s="189">
        <v>5</v>
      </c>
      <c r="G586" s="193">
        <v>26</v>
      </c>
      <c r="H586" s="191">
        <v>5</v>
      </c>
      <c r="I586" s="192">
        <v>60</v>
      </c>
      <c r="J586" s="189">
        <v>3</v>
      </c>
      <c r="K586" s="190">
        <v>4</v>
      </c>
      <c r="L586" s="191">
        <v>43</v>
      </c>
      <c r="M586" s="189">
        <v>4</v>
      </c>
      <c r="N586" s="194">
        <v>9</v>
      </c>
      <c r="O586" s="207">
        <v>12</v>
      </c>
      <c r="P586" s="189">
        <v>8</v>
      </c>
      <c r="Q586" s="190">
        <v>10</v>
      </c>
      <c r="R586" s="191">
        <v>8</v>
      </c>
      <c r="S586" s="192">
        <v>7</v>
      </c>
      <c r="T586" s="189">
        <v>1</v>
      </c>
      <c r="U586" s="193">
        <v>3</v>
      </c>
      <c r="V586" s="191">
        <v>7</v>
      </c>
      <c r="W586" s="208">
        <v>3</v>
      </c>
      <c r="X586" s="189">
        <v>2</v>
      </c>
      <c r="Y586" s="193">
        <v>7</v>
      </c>
      <c r="Z586" s="191">
        <v>8</v>
      </c>
      <c r="AA586" s="189">
        <v>10</v>
      </c>
      <c r="AB586" s="172">
        <f t="shared" si="10390"/>
        <v>102</v>
      </c>
      <c r="AC586" s="173">
        <f t="shared" si="10391"/>
        <v>259</v>
      </c>
      <c r="BI586" s="137" t="s">
        <v>35</v>
      </c>
      <c r="BJ586" s="129">
        <f>B586/B591</f>
        <v>0</v>
      </c>
      <c r="BK586" s="130">
        <f t="shared" ref="BK586" si="10882">C586/C591</f>
        <v>7.485689123734038E-3</v>
      </c>
      <c r="BL586" s="131">
        <f t="shared" ref="BL586" si="10883">D586/D591</f>
        <v>6.7919402309259678E-4</v>
      </c>
      <c r="BM586" s="132">
        <f t="shared" ref="BM586" si="10884">E586/E591</f>
        <v>1.0123734533183352E-2</v>
      </c>
      <c r="BN586" s="129">
        <f t="shared" ref="BN586" si="10885">F586/F591</f>
        <v>5.2960491473360877E-4</v>
      </c>
      <c r="BO586" s="130">
        <f t="shared" ref="BO586" si="10886">G586/G591</f>
        <v>3.5783099366914397E-3</v>
      </c>
      <c r="BP586" s="131">
        <f t="shared" ref="BP586" si="10887">H586/H591</f>
        <v>4.3805852461888909E-4</v>
      </c>
      <c r="BQ586" s="132">
        <f t="shared" ref="BQ586" si="10888">I586/I591</f>
        <v>5.4644808743169399E-3</v>
      </c>
      <c r="BR586" s="129">
        <f t="shared" ref="BR586" si="10889">J586/J591</f>
        <v>1.2279983626688497E-3</v>
      </c>
      <c r="BS586" s="130">
        <f t="shared" ref="BS586" si="10890">K586/K591</f>
        <v>1.8066847335140017E-3</v>
      </c>
      <c r="BT586" s="131">
        <f t="shared" ref="BT586" si="10891">L586/L591</f>
        <v>8.019395747855278E-3</v>
      </c>
      <c r="BU586" s="129">
        <f t="shared" ref="BU586" si="10892">M586/M591</f>
        <v>7.6775431861804226E-4</v>
      </c>
      <c r="BV586" s="133">
        <f t="shared" ref="BV586" si="10893">N586/N591</f>
        <v>8.7310826542491267E-4</v>
      </c>
      <c r="BW586" s="134">
        <f t="shared" ref="BW586" si="10894">O586/O591</f>
        <v>1.0953902327704244E-3</v>
      </c>
      <c r="BX586" s="129">
        <f t="shared" ref="BX586" si="10895">P586/P591</f>
        <v>1.4511155450752766E-3</v>
      </c>
      <c r="BY586" s="130">
        <f t="shared" ref="BY586" si="10896">Q586/Q591</f>
        <v>1.7061934823408974E-3</v>
      </c>
      <c r="BZ586" s="131">
        <f t="shared" ref="BZ586" si="10897">R586/R591</f>
        <v>1.1626217119604708E-3</v>
      </c>
      <c r="CA586" s="132">
        <f t="shared" ref="CA586" si="10898">S586/S591</f>
        <v>9.6008777945412157E-4</v>
      </c>
      <c r="CB586" s="129">
        <f t="shared" ref="CB586" si="10899">T586/T591</f>
        <v>6.329113924050633E-4</v>
      </c>
      <c r="CC586" s="130">
        <f t="shared" ref="CC586" si="10900">U586/U591</f>
        <v>1.8226002430133657E-3</v>
      </c>
      <c r="CD586" s="131">
        <f t="shared" ref="CD586" si="10901">V586/V591</f>
        <v>1.0940919037199124E-3</v>
      </c>
      <c r="CE586" s="132">
        <f t="shared" ref="CE586" si="10902">W586/W591</f>
        <v>4.4809559372666166E-4</v>
      </c>
      <c r="CF586" s="129">
        <f t="shared" ref="CF586" si="10903">X586/X591</f>
        <v>3.9541320680110717E-4</v>
      </c>
      <c r="CG586" s="130">
        <f t="shared" ref="CG586" si="10904">Y586/Y591</f>
        <v>1.8324607329842932E-3</v>
      </c>
      <c r="CH586" s="131">
        <f t="shared" ref="CH586" si="10905">Z586/Z591</f>
        <v>8.585533376261E-4</v>
      </c>
      <c r="CI586" s="129">
        <f t="shared" ref="CI586" si="10906">AA586/AA591</f>
        <v>8.3892617449664428E-4</v>
      </c>
      <c r="CJ586" s="135">
        <f t="shared" ref="CJ586" si="10907">AB586/AB591</f>
        <v>1.1641709276844412E-3</v>
      </c>
      <c r="CK586" s="136">
        <f t="shared" ref="CK586" si="10908">AC586/AC591</f>
        <v>2.9638275716067607E-3</v>
      </c>
    </row>
    <row r="587" spans="1:89" x14ac:dyDescent="0.15">
      <c r="A587" s="146" t="s">
        <v>36</v>
      </c>
      <c r="B587" s="203">
        <v>0</v>
      </c>
      <c r="C587" s="197">
        <v>8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8</v>
      </c>
      <c r="BI587" s="146" t="s">
        <v>36</v>
      </c>
      <c r="BJ587" s="129">
        <f>B587/B591</f>
        <v>0</v>
      </c>
      <c r="BK587" s="130">
        <f t="shared" ref="BK587" si="10909">C587/C591</f>
        <v>8.8066930867459266E-4</v>
      </c>
      <c r="BL587" s="131">
        <f t="shared" ref="BL587" si="10910">D587/D591</f>
        <v>0</v>
      </c>
      <c r="BM587" s="132">
        <f t="shared" ref="BM587" si="10911">E587/E591</f>
        <v>0</v>
      </c>
      <c r="BN587" s="129">
        <f t="shared" ref="BN587" si="10912">F587/F591</f>
        <v>0</v>
      </c>
      <c r="BO587" s="130">
        <f t="shared" ref="BO587" si="10913">G587/G591</f>
        <v>0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9.1546797578587208E-5</v>
      </c>
    </row>
    <row r="588" spans="1:89" x14ac:dyDescent="0.15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15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4" thickBot="1" x14ac:dyDescent="0.2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5" thickTop="1" thickBot="1" x14ac:dyDescent="0.2">
      <c r="A591" s="269" t="s">
        <v>13</v>
      </c>
      <c r="B591" s="20">
        <f t="shared" ref="B591:AA591" si="11017">SUM(B568:B590)</f>
        <v>9483</v>
      </c>
      <c r="C591" s="21">
        <f t="shared" si="11017"/>
        <v>9084</v>
      </c>
      <c r="D591" s="20">
        <f t="shared" si="11017"/>
        <v>4417</v>
      </c>
      <c r="E591" s="21">
        <f t="shared" si="11017"/>
        <v>4445</v>
      </c>
      <c r="F591" s="20">
        <f t="shared" si="11017"/>
        <v>9441</v>
      </c>
      <c r="G591" s="21">
        <f t="shared" si="11017"/>
        <v>7266</v>
      </c>
      <c r="H591" s="20">
        <f t="shared" si="11017"/>
        <v>11414</v>
      </c>
      <c r="I591" s="21">
        <f t="shared" si="11017"/>
        <v>10980</v>
      </c>
      <c r="J591" s="20">
        <f t="shared" si="11017"/>
        <v>2443</v>
      </c>
      <c r="K591" s="21">
        <f t="shared" si="11017"/>
        <v>2214</v>
      </c>
      <c r="L591" s="20">
        <f t="shared" si="11017"/>
        <v>5362</v>
      </c>
      <c r="M591" s="21">
        <f t="shared" si="11017"/>
        <v>5210</v>
      </c>
      <c r="N591" s="20">
        <f t="shared" si="11017"/>
        <v>10308</v>
      </c>
      <c r="O591" s="21">
        <f t="shared" si="11017"/>
        <v>10955</v>
      </c>
      <c r="P591" s="20">
        <f t="shared" si="11017"/>
        <v>5513</v>
      </c>
      <c r="Q591" s="21">
        <f t="shared" si="11017"/>
        <v>5861</v>
      </c>
      <c r="R591" s="20">
        <f t="shared" si="11017"/>
        <v>6881</v>
      </c>
      <c r="S591" s="21">
        <f t="shared" si="11017"/>
        <v>7291</v>
      </c>
      <c r="T591" s="20">
        <f t="shared" si="11017"/>
        <v>1580</v>
      </c>
      <c r="U591" s="21">
        <f t="shared" si="11017"/>
        <v>1646</v>
      </c>
      <c r="V591" s="20">
        <f t="shared" si="11017"/>
        <v>6398</v>
      </c>
      <c r="W591" s="21">
        <f t="shared" si="11017"/>
        <v>6695</v>
      </c>
      <c r="X591" s="20">
        <f t="shared" si="11017"/>
        <v>5058</v>
      </c>
      <c r="Y591" s="21">
        <f t="shared" si="11017"/>
        <v>3820</v>
      </c>
      <c r="Z591" s="20">
        <f t="shared" si="11017"/>
        <v>9318</v>
      </c>
      <c r="AA591" s="21">
        <f t="shared" si="11017"/>
        <v>11920</v>
      </c>
      <c r="AB591" s="174">
        <f t="shared" ref="AB591:AC591" si="11018">SUM(AB567:AB590)</f>
        <v>87616</v>
      </c>
      <c r="AC591" s="175">
        <f t="shared" si="11018"/>
        <v>87387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</v>
      </c>
      <c r="BM591" s="156">
        <f t="shared" si="11019"/>
        <v>1</v>
      </c>
      <c r="BN591" s="155">
        <f t="shared" si="11019"/>
        <v>1</v>
      </c>
      <c r="BO591" s="156">
        <f t="shared" si="11019"/>
        <v>0.99999999999999989</v>
      </c>
      <c r="BP591" s="155">
        <f t="shared" si="11019"/>
        <v>0.99999999999999978</v>
      </c>
      <c r="BQ591" s="156">
        <f t="shared" si="11019"/>
        <v>1</v>
      </c>
      <c r="BR591" s="155">
        <f t="shared" si="11019"/>
        <v>1</v>
      </c>
      <c r="BS591" s="156">
        <f t="shared" si="11019"/>
        <v>0.99999999999999989</v>
      </c>
      <c r="BT591" s="155">
        <f t="shared" si="11019"/>
        <v>1</v>
      </c>
      <c r="BU591" s="156">
        <f t="shared" si="11019"/>
        <v>0.99999999999999989</v>
      </c>
      <c r="BV591" s="155">
        <f t="shared" si="11019"/>
        <v>0.99999999999999989</v>
      </c>
      <c r="BW591" s="156">
        <f t="shared" si="11019"/>
        <v>1</v>
      </c>
      <c r="BX591" s="155">
        <f t="shared" si="11019"/>
        <v>0.99999999999999978</v>
      </c>
      <c r="BY591" s="156">
        <f t="shared" si="11019"/>
        <v>1</v>
      </c>
      <c r="BZ591" s="155">
        <f t="shared" si="11019"/>
        <v>1</v>
      </c>
      <c r="CA591" s="156">
        <f t="shared" si="11019"/>
        <v>1.0000000000000002</v>
      </c>
      <c r="CB591" s="155">
        <f t="shared" si="11019"/>
        <v>0.99999999999999989</v>
      </c>
      <c r="CC591" s="156">
        <f t="shared" si="11019"/>
        <v>1</v>
      </c>
      <c r="CD591" s="155">
        <f t="shared" si="11019"/>
        <v>0.99999999999999989</v>
      </c>
      <c r="CE591" s="156">
        <f t="shared" si="11019"/>
        <v>1</v>
      </c>
      <c r="CF591" s="155">
        <f t="shared" si="11019"/>
        <v>1</v>
      </c>
      <c r="CG591" s="156">
        <f t="shared" si="11019"/>
        <v>0.99999999999999989</v>
      </c>
      <c r="CH591" s="155">
        <f t="shared" si="11019"/>
        <v>1</v>
      </c>
      <c r="CI591" s="156">
        <f t="shared" si="11019"/>
        <v>1</v>
      </c>
      <c r="CJ591" s="155">
        <f t="shared" si="11019"/>
        <v>1.0000000000000002</v>
      </c>
      <c r="CK591" s="156">
        <f t="shared" si="11019"/>
        <v>1</v>
      </c>
    </row>
    <row r="592" spans="1:89" ht="14" thickTop="1" x14ac:dyDescent="0.15">
      <c r="A592" s="187"/>
    </row>
    <row r="594" spans="1:89" x14ac:dyDescent="0.15">
      <c r="A594" s="301">
        <f>+A563+1</f>
        <v>44124</v>
      </c>
      <c r="B594" s="301"/>
      <c r="C594" s="301"/>
      <c r="D594" s="301"/>
      <c r="BI594" s="300">
        <f>+BI532+2</f>
        <v>44124</v>
      </c>
      <c r="BJ594" s="300"/>
      <c r="BK594" s="300"/>
      <c r="BL594" s="300"/>
    </row>
    <row r="595" spans="1:89" ht="14" thickBot="1" x14ac:dyDescent="0.2">
      <c r="AE595" s="272" t="s">
        <v>84</v>
      </c>
    </row>
    <row r="596" spans="1:89" ht="15" thickTop="1" thickBot="1" x14ac:dyDescent="0.2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 x14ac:dyDescent="0.2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 x14ac:dyDescent="0.15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650</v>
      </c>
      <c r="AG598" s="186">
        <f t="shared" ref="AG598:AV600" si="11020">SUMIF($A$9:$A$32,$AE598,C$598:C$621)</f>
        <v>497</v>
      </c>
      <c r="AH598" s="127">
        <f t="shared" si="11020"/>
        <v>234</v>
      </c>
      <c r="AI598" s="180">
        <f t="shared" si="11020"/>
        <v>321</v>
      </c>
      <c r="AJ598" s="126">
        <f t="shared" si="11020"/>
        <v>501</v>
      </c>
      <c r="AK598" s="128">
        <f t="shared" si="11020"/>
        <v>455</v>
      </c>
      <c r="AL598" s="127">
        <f t="shared" si="11020"/>
        <v>681</v>
      </c>
      <c r="AM598" s="180">
        <f t="shared" si="11020"/>
        <v>664</v>
      </c>
      <c r="AN598" s="126">
        <f t="shared" si="11020"/>
        <v>104</v>
      </c>
      <c r="AO598" s="128">
        <f t="shared" si="11020"/>
        <v>274</v>
      </c>
      <c r="AP598" s="127">
        <f t="shared" si="11020"/>
        <v>211</v>
      </c>
      <c r="AQ598" s="126">
        <f t="shared" si="11020"/>
        <v>538</v>
      </c>
      <c r="AR598" s="179">
        <f t="shared" si="11020"/>
        <v>706</v>
      </c>
      <c r="AS598" s="181">
        <f t="shared" si="11020"/>
        <v>874</v>
      </c>
      <c r="AT598" s="126">
        <f t="shared" si="11020"/>
        <v>462</v>
      </c>
      <c r="AU598" s="128">
        <f t="shared" si="11020"/>
        <v>406</v>
      </c>
      <c r="AV598" s="127">
        <f t="shared" si="11020"/>
        <v>569</v>
      </c>
      <c r="AW598" s="180">
        <f t="shared" ref="AW598:BE600" si="11021">SUMIF($A$9:$A$32,$AE598,S$598:S$621)</f>
        <v>392</v>
      </c>
      <c r="AX598" s="126">
        <f t="shared" si="11021"/>
        <v>102</v>
      </c>
      <c r="AY598" s="128">
        <f t="shared" si="11021"/>
        <v>239</v>
      </c>
      <c r="AZ598" s="127">
        <f t="shared" si="11021"/>
        <v>292</v>
      </c>
      <c r="BA598" s="180">
        <f t="shared" si="11021"/>
        <v>600</v>
      </c>
      <c r="BB598" s="126">
        <f t="shared" si="11021"/>
        <v>388</v>
      </c>
      <c r="BC598" s="128">
        <f t="shared" si="11021"/>
        <v>453</v>
      </c>
      <c r="BD598" s="184">
        <f t="shared" si="11021"/>
        <v>612</v>
      </c>
      <c r="BE598" s="185">
        <f t="shared" si="11021"/>
        <v>740</v>
      </c>
      <c r="BF598" s="170">
        <f>AF598+AH598+AJ598+AL598+AN598+AP598+AR598+AT598+AV598+AX598+AZ598+BB598+BD598</f>
        <v>5512</v>
      </c>
      <c r="BG598" s="171">
        <f>AG598+AI598+AK598+AM598+AO598+AQ598+AS598+AU598+AW598+AY598+BA598+BC598+BE598</f>
        <v>6453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15">
      <c r="A599" s="137" t="s">
        <v>17</v>
      </c>
      <c r="B599" s="189">
        <v>120</v>
      </c>
      <c r="C599" s="190">
        <v>0</v>
      </c>
      <c r="D599" s="191">
        <v>86</v>
      </c>
      <c r="E599" s="192">
        <v>0</v>
      </c>
      <c r="F599" s="189">
        <v>303</v>
      </c>
      <c r="G599" s="193">
        <v>3</v>
      </c>
      <c r="H599" s="191">
        <v>200</v>
      </c>
      <c r="I599" s="192">
        <v>24</v>
      </c>
      <c r="J599" s="189">
        <v>11</v>
      </c>
      <c r="K599" s="193">
        <v>11</v>
      </c>
      <c r="L599" s="191">
        <v>4</v>
      </c>
      <c r="M599" s="189">
        <v>22</v>
      </c>
      <c r="N599" s="194">
        <v>51</v>
      </c>
      <c r="O599" s="195">
        <v>54</v>
      </c>
      <c r="P599" s="189">
        <v>22</v>
      </c>
      <c r="Q599" s="193">
        <v>3</v>
      </c>
      <c r="R599" s="191">
        <v>8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805</v>
      </c>
      <c r="AC599" s="173">
        <f t="shared" ref="AC599:AC621" si="11050">SUM(C599,E599,G599,I599,K599,M599,O599,Q599,S599,U599,W599,Y599,AA599)</f>
        <v>117</v>
      </c>
      <c r="AE599" s="277" t="str">
        <f>$AE$10</f>
        <v>08:00 - 08:59</v>
      </c>
      <c r="AF599" s="126">
        <f>SUMIF($A$9:$A$32,$AE599,B$598:B$621)</f>
        <v>712</v>
      </c>
      <c r="AG599" s="190">
        <f t="shared" si="11020"/>
        <v>465</v>
      </c>
      <c r="AH599" s="191">
        <f t="shared" si="11020"/>
        <v>250</v>
      </c>
      <c r="AI599" s="192">
        <f t="shared" si="11020"/>
        <v>266</v>
      </c>
      <c r="AJ599" s="278">
        <f t="shared" si="11020"/>
        <v>596</v>
      </c>
      <c r="AK599" s="193">
        <f t="shared" si="11020"/>
        <v>288</v>
      </c>
      <c r="AL599" s="191">
        <f t="shared" si="11020"/>
        <v>701</v>
      </c>
      <c r="AM599" s="192">
        <f t="shared" si="11020"/>
        <v>658</v>
      </c>
      <c r="AN599" s="278">
        <f t="shared" si="11020"/>
        <v>105</v>
      </c>
      <c r="AO599" s="193">
        <f t="shared" si="11020"/>
        <v>196</v>
      </c>
      <c r="AP599" s="191">
        <f t="shared" si="11020"/>
        <v>258</v>
      </c>
      <c r="AQ599" s="278">
        <f t="shared" si="11020"/>
        <v>461</v>
      </c>
      <c r="AR599" s="194">
        <f t="shared" si="11020"/>
        <v>648</v>
      </c>
      <c r="AS599" s="195">
        <f t="shared" si="11020"/>
        <v>893</v>
      </c>
      <c r="AT599" s="278">
        <f t="shared" si="11020"/>
        <v>415</v>
      </c>
      <c r="AU599" s="193">
        <f t="shared" si="11020"/>
        <v>403</v>
      </c>
      <c r="AV599" s="191">
        <f t="shared" si="11020"/>
        <v>539</v>
      </c>
      <c r="AW599" s="192">
        <f t="shared" si="11021"/>
        <v>349</v>
      </c>
      <c r="AX599" s="278">
        <f t="shared" si="11021"/>
        <v>84</v>
      </c>
      <c r="AY599" s="193">
        <f t="shared" si="11021"/>
        <v>154</v>
      </c>
      <c r="AZ599" s="191">
        <f t="shared" si="11021"/>
        <v>258</v>
      </c>
      <c r="BA599" s="192">
        <f t="shared" si="11021"/>
        <v>445</v>
      </c>
      <c r="BB599" s="278">
        <f t="shared" si="11021"/>
        <v>340</v>
      </c>
      <c r="BC599" s="193">
        <f t="shared" si="11021"/>
        <v>255</v>
      </c>
      <c r="BD599" s="191">
        <f t="shared" si="11021"/>
        <v>619</v>
      </c>
      <c r="BE599" s="278">
        <f t="shared" si="11021"/>
        <v>611</v>
      </c>
      <c r="BF599" s="172">
        <f>SUM(AF599,AH599,AJ599,AL599,AN599,AP599,AR599,AT599,AV599,AX599,AZ599,BB599,BD599)</f>
        <v>5525</v>
      </c>
      <c r="BG599" s="173">
        <f>SUM(AG599,AI599,AK599,AM599,AO599,AQ599,AS599,AU599,AW599,AY599,BA599,BC599,BE599)</f>
        <v>5444</v>
      </c>
      <c r="BI599" s="137" t="s">
        <v>17</v>
      </c>
      <c r="BJ599" s="129">
        <f>B599/B622</f>
        <v>1.4619883040935672E-2</v>
      </c>
      <c r="BK599" s="130">
        <f t="shared" ref="BK599" si="11051">C599/C622</f>
        <v>0</v>
      </c>
      <c r="BL599" s="131">
        <f t="shared" ref="BL599" si="11052">D599/D622</f>
        <v>2.5841346153846152E-2</v>
      </c>
      <c r="BM599" s="132">
        <f t="shared" ref="BM599" si="11053">E599/E622</f>
        <v>0</v>
      </c>
      <c r="BN599" s="129">
        <f t="shared" ref="BN599" si="11054">F599/F622</f>
        <v>3.7757009345794394E-2</v>
      </c>
      <c r="BO599" s="130">
        <f t="shared" ref="BO599" si="11055">G599/G622</f>
        <v>4.0650406504065041E-4</v>
      </c>
      <c r="BP599" s="131">
        <f t="shared" ref="BP599" si="11056">H599/H622</f>
        <v>1.9849146486701073E-2</v>
      </c>
      <c r="BQ599" s="132">
        <f t="shared" ref="BQ599" si="11057">I599/I622</f>
        <v>2.3423775131758734E-3</v>
      </c>
      <c r="BR599" s="129">
        <f t="shared" ref="BR599" si="11058">J599/J622</f>
        <v>5.1353874883286648E-3</v>
      </c>
      <c r="BS599" s="130">
        <f t="shared" ref="BS599" si="11059">K599/K622</f>
        <v>5.7621791513881616E-3</v>
      </c>
      <c r="BT599" s="131">
        <f t="shared" ref="BT599" si="11060">L599/L622</f>
        <v>7.6584338502776184E-4</v>
      </c>
      <c r="BU599" s="129">
        <f t="shared" ref="BU599" si="11061">M599/M622</f>
        <v>4.7099122243630916E-3</v>
      </c>
      <c r="BV599" s="133">
        <f t="shared" ref="BV599" si="11062">N599/N622</f>
        <v>5.2200614124872056E-3</v>
      </c>
      <c r="BW599" s="134">
        <f t="shared" ref="BW599" si="11063">O599/O622</f>
        <v>5.5344880598544631E-3</v>
      </c>
      <c r="BX599" s="129">
        <f t="shared" ref="BX599" si="11064">P599/P622</f>
        <v>4.1392285983066794E-3</v>
      </c>
      <c r="BY599" s="130">
        <f t="shared" ref="BY599" si="11065">Q599/Q622</f>
        <v>5.8297706956859702E-4</v>
      </c>
      <c r="BZ599" s="131">
        <f t="shared" ref="BZ599" si="11066">R599/R622</f>
        <v>1.3091147111765667E-3</v>
      </c>
      <c r="CA599" s="132">
        <f t="shared" ref="CA599" si="11067">S599/S622</f>
        <v>0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1.0182397733309721E-2</v>
      </c>
      <c r="CK599" s="136">
        <f t="shared" ref="CK599" si="11077">AC599/AC622</f>
        <v>1.4828709395318183E-3</v>
      </c>
    </row>
    <row r="600" spans="1:89" ht="14" thickBot="1" x14ac:dyDescent="0.2">
      <c r="A600" s="146" t="s">
        <v>18</v>
      </c>
      <c r="B600" s="196">
        <v>551</v>
      </c>
      <c r="C600" s="197">
        <v>0</v>
      </c>
      <c r="D600" s="198">
        <v>246</v>
      </c>
      <c r="E600" s="199">
        <v>1</v>
      </c>
      <c r="F600" s="196">
        <v>656</v>
      </c>
      <c r="G600" s="200">
        <v>12</v>
      </c>
      <c r="H600" s="198">
        <v>454</v>
      </c>
      <c r="I600" s="199">
        <v>130</v>
      </c>
      <c r="J600" s="196">
        <v>32</v>
      </c>
      <c r="K600" s="200">
        <v>88</v>
      </c>
      <c r="L600" s="198">
        <v>99</v>
      </c>
      <c r="M600" s="196">
        <v>191</v>
      </c>
      <c r="N600" s="201">
        <v>419</v>
      </c>
      <c r="O600" s="202">
        <v>437</v>
      </c>
      <c r="P600" s="196">
        <v>190</v>
      </c>
      <c r="Q600" s="200">
        <v>325</v>
      </c>
      <c r="R600" s="198">
        <v>189</v>
      </c>
      <c r="S600" s="199">
        <v>276</v>
      </c>
      <c r="T600" s="196">
        <v>34</v>
      </c>
      <c r="U600" s="200">
        <v>108</v>
      </c>
      <c r="V600" s="198">
        <v>136</v>
      </c>
      <c r="W600" s="199">
        <v>314</v>
      </c>
      <c r="X600" s="196">
        <v>206</v>
      </c>
      <c r="Y600" s="200">
        <v>182</v>
      </c>
      <c r="Z600" s="198">
        <v>391</v>
      </c>
      <c r="AA600" s="196">
        <v>311</v>
      </c>
      <c r="AB600" s="172">
        <f t="shared" si="11049"/>
        <v>3603</v>
      </c>
      <c r="AC600" s="173">
        <f t="shared" si="11050"/>
        <v>2375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6.7129629629629636E-2</v>
      </c>
      <c r="BK600" s="130">
        <f t="shared" ref="BK600" si="11078">C600/C622</f>
        <v>0</v>
      </c>
      <c r="BL600" s="131">
        <f t="shared" ref="BL600" si="11079">D600/D622</f>
        <v>7.3918269230769232E-2</v>
      </c>
      <c r="BM600" s="132">
        <f t="shared" ref="BM600" si="11080">E600/E622</f>
        <v>2.4378352023403217E-4</v>
      </c>
      <c r="BN600" s="129">
        <f t="shared" ref="BN600" si="11081">F600/F622</f>
        <v>8.1744548286604365E-2</v>
      </c>
      <c r="BO600" s="130">
        <f t="shared" ref="BO600" si="11082">G600/G622</f>
        <v>1.6260162601626016E-3</v>
      </c>
      <c r="BP600" s="131">
        <f t="shared" ref="BP600" si="11083">H600/H622</f>
        <v>4.5057562524811433E-2</v>
      </c>
      <c r="BQ600" s="132">
        <f t="shared" ref="BQ600" si="11084">I600/I622</f>
        <v>1.2687878196369315E-2</v>
      </c>
      <c r="BR600" s="129">
        <f t="shared" ref="BR600" si="11085">J600/J622</f>
        <v>1.4939309056956116E-2</v>
      </c>
      <c r="BS600" s="130">
        <f t="shared" ref="BS600" si="11086">K600/K622</f>
        <v>4.6097433211105293E-2</v>
      </c>
      <c r="BT600" s="131">
        <f t="shared" ref="BT600" si="11087">L600/L622</f>
        <v>1.8954623779437105E-2</v>
      </c>
      <c r="BU600" s="129">
        <f t="shared" ref="BU600" si="11088">M600/M622</f>
        <v>4.0890601584243201E-2</v>
      </c>
      <c r="BV600" s="133">
        <f t="shared" ref="BV600" si="11089">N600/N622</f>
        <v>4.2886386898669394E-2</v>
      </c>
      <c r="BW600" s="134">
        <f t="shared" ref="BW600" si="11090">O600/O622</f>
        <v>4.4788357076970382E-2</v>
      </c>
      <c r="BX600" s="129">
        <f t="shared" ref="BX600" si="11091">P600/P622</f>
        <v>3.574788334901223E-2</v>
      </c>
      <c r="BY600" s="130">
        <f t="shared" ref="BY600" si="11092">Q600/Q622</f>
        <v>6.3155849203264669E-2</v>
      </c>
      <c r="BZ600" s="131">
        <f t="shared" ref="BZ600" si="11093">R600/R622</f>
        <v>3.0927835051546393E-2</v>
      </c>
      <c r="CA600" s="132">
        <f t="shared" ref="CA600" si="11094">S600/S622</f>
        <v>4.4602456367162251E-2</v>
      </c>
      <c r="CB600" s="129">
        <f t="shared" ref="CB600" si="11095">T600/T622</f>
        <v>2.0310633213859019E-2</v>
      </c>
      <c r="CC600" s="130">
        <f t="shared" ref="CC600" si="11096">U600/U622</f>
        <v>7.6650106458481193E-2</v>
      </c>
      <c r="CD600" s="131">
        <f t="shared" ref="CD600" si="11097">V600/V622</f>
        <v>2.1628498727735368E-2</v>
      </c>
      <c r="CE600" s="132">
        <f t="shared" ref="CE600" si="11098">W600/W622</f>
        <v>5.2202826267664176E-2</v>
      </c>
      <c r="CF600" s="129">
        <f t="shared" ref="CF600" si="11099">X600/X622</f>
        <v>4.3727446402037781E-2</v>
      </c>
      <c r="CG600" s="130">
        <f t="shared" ref="CG600" si="11100">Y600/Y622</f>
        <v>5.5776892430278883E-2</v>
      </c>
      <c r="CH600" s="131">
        <f t="shared" ref="CH600" si="11101">Z600/Z622</f>
        <v>4.7758641749114449E-2</v>
      </c>
      <c r="CI600" s="129">
        <f t="shared" ref="CI600" si="11102">AA600/AA622</f>
        <v>3.0077369439071567E-2</v>
      </c>
      <c r="CJ600" s="135">
        <f t="shared" ref="CJ600" si="11103">AB600/AB622</f>
        <v>4.5574135444863266E-2</v>
      </c>
      <c r="CK600" s="136">
        <f t="shared" ref="CK600" si="11104">AC600/AC622</f>
        <v>3.0101012661436485E-2</v>
      </c>
    </row>
    <row r="601" spans="1:89" ht="15" thickTop="1" thickBot="1" x14ac:dyDescent="0.2">
      <c r="A601" s="137" t="s">
        <v>19</v>
      </c>
      <c r="B601" s="189">
        <v>710</v>
      </c>
      <c r="C601" s="190">
        <v>254</v>
      </c>
      <c r="D601" s="191">
        <v>270</v>
      </c>
      <c r="E601" s="192">
        <v>217</v>
      </c>
      <c r="F601" s="189">
        <v>668</v>
      </c>
      <c r="G601" s="193">
        <v>381</v>
      </c>
      <c r="H601" s="191">
        <v>671</v>
      </c>
      <c r="I601" s="192">
        <v>491</v>
      </c>
      <c r="J601" s="189">
        <v>81</v>
      </c>
      <c r="K601" s="193">
        <v>186</v>
      </c>
      <c r="L601" s="191">
        <v>229</v>
      </c>
      <c r="M601" s="189">
        <v>418</v>
      </c>
      <c r="N601" s="194">
        <v>633</v>
      </c>
      <c r="O601" s="195">
        <v>750</v>
      </c>
      <c r="P601" s="189">
        <v>481</v>
      </c>
      <c r="Q601" s="193">
        <v>361</v>
      </c>
      <c r="R601" s="191">
        <v>478</v>
      </c>
      <c r="S601" s="192">
        <v>345</v>
      </c>
      <c r="T601" s="189">
        <v>63</v>
      </c>
      <c r="U601" s="193">
        <v>148</v>
      </c>
      <c r="V601" s="191">
        <v>325</v>
      </c>
      <c r="W601" s="192">
        <v>372</v>
      </c>
      <c r="X601" s="189">
        <v>341</v>
      </c>
      <c r="Y601" s="193">
        <v>227</v>
      </c>
      <c r="Z601" s="191">
        <v>620</v>
      </c>
      <c r="AA601" s="189">
        <v>429</v>
      </c>
      <c r="AB601" s="172">
        <f t="shared" si="11049"/>
        <v>5570</v>
      </c>
      <c r="AC601" s="173">
        <f t="shared" si="11050"/>
        <v>4579</v>
      </c>
      <c r="AE601" s="269" t="s">
        <v>13</v>
      </c>
      <c r="AF601" s="20">
        <f t="shared" ref="AF601:BG601" si="11105">SUM(AF598:AF600)</f>
        <v>1362</v>
      </c>
      <c r="AG601" s="21">
        <f t="shared" si="11105"/>
        <v>962</v>
      </c>
      <c r="AH601" s="20">
        <f t="shared" si="11105"/>
        <v>484</v>
      </c>
      <c r="AI601" s="21">
        <f t="shared" si="11105"/>
        <v>587</v>
      </c>
      <c r="AJ601" s="20">
        <f t="shared" si="11105"/>
        <v>1097</v>
      </c>
      <c r="AK601" s="21">
        <f t="shared" si="11105"/>
        <v>743</v>
      </c>
      <c r="AL601" s="20">
        <f t="shared" si="11105"/>
        <v>1382</v>
      </c>
      <c r="AM601" s="21">
        <f t="shared" si="11105"/>
        <v>1322</v>
      </c>
      <c r="AN601" s="20">
        <f t="shared" si="11105"/>
        <v>209</v>
      </c>
      <c r="AO601" s="21">
        <f t="shared" si="11105"/>
        <v>470</v>
      </c>
      <c r="AP601" s="20">
        <f t="shared" si="11105"/>
        <v>469</v>
      </c>
      <c r="AQ601" s="21">
        <f t="shared" si="11105"/>
        <v>999</v>
      </c>
      <c r="AR601" s="20">
        <f t="shared" si="11105"/>
        <v>1354</v>
      </c>
      <c r="AS601" s="21">
        <f t="shared" si="11105"/>
        <v>1767</v>
      </c>
      <c r="AT601" s="20">
        <f t="shared" si="11105"/>
        <v>877</v>
      </c>
      <c r="AU601" s="21">
        <f t="shared" si="11105"/>
        <v>809</v>
      </c>
      <c r="AV601" s="20">
        <f t="shared" si="11105"/>
        <v>1108</v>
      </c>
      <c r="AW601" s="21">
        <f t="shared" si="11105"/>
        <v>741</v>
      </c>
      <c r="AX601" s="20">
        <f t="shared" si="11105"/>
        <v>186</v>
      </c>
      <c r="AY601" s="21">
        <f t="shared" si="11105"/>
        <v>393</v>
      </c>
      <c r="AZ601" s="20">
        <f t="shared" si="11105"/>
        <v>550</v>
      </c>
      <c r="BA601" s="21">
        <f t="shared" si="11105"/>
        <v>1045</v>
      </c>
      <c r="BB601" s="20">
        <f t="shared" si="11105"/>
        <v>728</v>
      </c>
      <c r="BC601" s="21">
        <f t="shared" si="11105"/>
        <v>708</v>
      </c>
      <c r="BD601" s="20">
        <f t="shared" si="11105"/>
        <v>1231</v>
      </c>
      <c r="BE601" s="21">
        <f t="shared" si="11105"/>
        <v>1351</v>
      </c>
      <c r="BF601" s="174">
        <f t="shared" si="11105"/>
        <v>11037</v>
      </c>
      <c r="BG601" s="175">
        <f t="shared" si="11105"/>
        <v>11897</v>
      </c>
      <c r="BI601" s="137" t="s">
        <v>19</v>
      </c>
      <c r="BJ601" s="129">
        <f>B601/B622</f>
        <v>8.6500974658869398E-2</v>
      </c>
      <c r="BK601" s="130">
        <f t="shared" ref="BK601" si="11106">C601/C622</f>
        <v>2.9970501474926255E-2</v>
      </c>
      <c r="BL601" s="131">
        <f t="shared" ref="BL601" si="11107">D601/D622</f>
        <v>8.1129807692307696E-2</v>
      </c>
      <c r="BM601" s="132">
        <f t="shared" ref="BM601" si="11108">E601/E622</f>
        <v>5.2901023890784986E-2</v>
      </c>
      <c r="BN601" s="129">
        <f t="shared" ref="BN601" si="11109">F601/F622</f>
        <v>8.3239875389408094E-2</v>
      </c>
      <c r="BO601" s="130">
        <f t="shared" ref="BO601" si="11110">G601/G622</f>
        <v>5.1626016260162604E-2</v>
      </c>
      <c r="BP601" s="131">
        <f t="shared" ref="BP601" si="11111">H601/H622</f>
        <v>6.6593886462882099E-2</v>
      </c>
      <c r="BQ601" s="132">
        <f t="shared" ref="BQ601" si="11112">I601/I622</f>
        <v>4.7921139957056415E-2</v>
      </c>
      <c r="BR601" s="129">
        <f t="shared" ref="BR601" si="11113">J601/J622</f>
        <v>3.7815126050420166E-2</v>
      </c>
      <c r="BS601" s="130">
        <f t="shared" ref="BS601" si="11114">K601/K622</f>
        <v>9.7433211105290726E-2</v>
      </c>
      <c r="BT601" s="131">
        <f t="shared" ref="BT601" si="11115">L601/L622</f>
        <v>4.3844533792839362E-2</v>
      </c>
      <c r="BU601" s="129">
        <f t="shared" ref="BU601" si="11116">M601/M622</f>
        <v>8.9488332262898734E-2</v>
      </c>
      <c r="BV601" s="133">
        <f t="shared" ref="BV601" si="11117">N601/N622</f>
        <v>6.4790174002047077E-2</v>
      </c>
      <c r="BW601" s="134">
        <f t="shared" ref="BW601" si="11118">O601/O622</f>
        <v>7.686788972020088E-2</v>
      </c>
      <c r="BX601" s="129">
        <f t="shared" ref="BX601" si="11119">P601/P622</f>
        <v>9.0498588899341481E-2</v>
      </c>
      <c r="BY601" s="130">
        <f t="shared" ref="BY601" si="11120">Q601/Q622</f>
        <v>7.0151574038087833E-2</v>
      </c>
      <c r="BZ601" s="131">
        <f t="shared" ref="BZ601" si="11121">R601/R622</f>
        <v>7.8219603992799869E-2</v>
      </c>
      <c r="CA601" s="132">
        <f t="shared" ref="CA601" si="11122">S601/S622</f>
        <v>5.5753070458952815E-2</v>
      </c>
      <c r="CB601" s="129">
        <f t="shared" ref="CB601" si="11123">T601/T622</f>
        <v>3.7634408602150539E-2</v>
      </c>
      <c r="CC601" s="130">
        <f t="shared" ref="CC601" si="11124">U601/U622</f>
        <v>0.1050390347764372</v>
      </c>
      <c r="CD601" s="131">
        <f t="shared" ref="CD601" si="11125">V601/V622</f>
        <v>5.1685750636132316E-2</v>
      </c>
      <c r="CE601" s="132">
        <f t="shared" ref="CE601" si="11126">W601/W622</f>
        <v>6.1845386533665836E-2</v>
      </c>
      <c r="CF601" s="129">
        <f t="shared" ref="CF601" si="11127">X601/X622</f>
        <v>7.238378263638294E-2</v>
      </c>
      <c r="CG601" s="130">
        <f t="shared" ref="CG601" si="11128">Y601/Y622</f>
        <v>6.9567882316886306E-2</v>
      </c>
      <c r="CH601" s="131">
        <f t="shared" ref="CH601" si="11129">Z601/Z622</f>
        <v>7.5729815561255645E-2</v>
      </c>
      <c r="CI601" s="129">
        <f t="shared" ref="CI601" si="11130">AA601/AA622</f>
        <v>4.1489361702127657E-2</v>
      </c>
      <c r="CJ601" s="135">
        <f t="shared" ref="CJ601" si="11131">AB601/AB622</f>
        <v>7.0454602949733103E-2</v>
      </c>
      <c r="CK601" s="136">
        <f t="shared" ref="CK601" si="11132">AC601/AC622</f>
        <v>5.8034752411249543E-2</v>
      </c>
    </row>
    <row r="602" spans="1:89" ht="14" thickTop="1" x14ac:dyDescent="0.15">
      <c r="A602" s="146" t="s">
        <v>20</v>
      </c>
      <c r="B602" s="196">
        <v>650</v>
      </c>
      <c r="C602" s="197">
        <v>497</v>
      </c>
      <c r="D602" s="198">
        <v>234</v>
      </c>
      <c r="E602" s="199">
        <v>321</v>
      </c>
      <c r="F602" s="196">
        <v>501</v>
      </c>
      <c r="G602" s="200">
        <v>455</v>
      </c>
      <c r="H602" s="198">
        <v>681</v>
      </c>
      <c r="I602" s="199">
        <v>664</v>
      </c>
      <c r="J602" s="196">
        <v>104</v>
      </c>
      <c r="K602" s="200">
        <v>274</v>
      </c>
      <c r="L602" s="198">
        <v>211</v>
      </c>
      <c r="M602" s="196">
        <v>538</v>
      </c>
      <c r="N602" s="201">
        <v>706</v>
      </c>
      <c r="O602" s="202">
        <v>874</v>
      </c>
      <c r="P602" s="196">
        <v>462</v>
      </c>
      <c r="Q602" s="200">
        <v>406</v>
      </c>
      <c r="R602" s="198">
        <v>569</v>
      </c>
      <c r="S602" s="199">
        <v>392</v>
      </c>
      <c r="T602" s="196">
        <v>102</v>
      </c>
      <c r="U602" s="200">
        <v>239</v>
      </c>
      <c r="V602" s="198">
        <v>292</v>
      </c>
      <c r="W602" s="199">
        <v>600</v>
      </c>
      <c r="X602" s="196">
        <v>388</v>
      </c>
      <c r="Y602" s="200">
        <v>453</v>
      </c>
      <c r="Z602" s="198">
        <v>612</v>
      </c>
      <c r="AA602" s="196">
        <v>740</v>
      </c>
      <c r="AB602" s="172">
        <f t="shared" si="11049"/>
        <v>5512</v>
      </c>
      <c r="AC602" s="173">
        <f t="shared" si="11050"/>
        <v>6453</v>
      </c>
      <c r="BI602" s="146" t="s">
        <v>20</v>
      </c>
      <c r="BJ602" s="129">
        <f>B602/B622</f>
        <v>7.9191033138401562E-2</v>
      </c>
      <c r="BK602" s="130">
        <f t="shared" ref="BK602" si="11133">C602/C622</f>
        <v>5.8643067846607673E-2</v>
      </c>
      <c r="BL602" s="131">
        <f t="shared" ref="BL602" si="11134">D602/D622</f>
        <v>7.03125E-2</v>
      </c>
      <c r="BM602" s="132">
        <f t="shared" ref="BM602" si="11135">E602/E622</f>
        <v>7.825450999512433E-2</v>
      </c>
      <c r="BN602" s="129">
        <f t="shared" ref="BN602" si="11136">F602/F622</f>
        <v>6.2429906542056074E-2</v>
      </c>
      <c r="BO602" s="130">
        <f t="shared" ref="BO602" si="11137">G602/G622</f>
        <v>6.1653116531165314E-2</v>
      </c>
      <c r="BP602" s="131">
        <f t="shared" ref="BP602" si="11138">H602/H622</f>
        <v>6.7586343787217146E-2</v>
      </c>
      <c r="BQ602" s="132">
        <f t="shared" ref="BQ602" si="11139">I602/I622</f>
        <v>6.4805777864532496E-2</v>
      </c>
      <c r="BR602" s="129">
        <f t="shared" ref="BR602" si="11140">J602/J622</f>
        <v>4.8552754435107377E-2</v>
      </c>
      <c r="BS602" s="130">
        <f t="shared" ref="BS602" si="11141">K602/K622</f>
        <v>0.14353064431639601</v>
      </c>
      <c r="BT602" s="131">
        <f t="shared" ref="BT602" si="11142">L602/L622</f>
        <v>4.0398238560214433E-2</v>
      </c>
      <c r="BU602" s="129">
        <f t="shared" ref="BU602" si="11143">M602/M622</f>
        <v>0.11517876257760651</v>
      </c>
      <c r="BV602" s="133">
        <f t="shared" ref="BV602" si="11144">N602/N622</f>
        <v>7.2262026612077784E-2</v>
      </c>
      <c r="BW602" s="134">
        <f t="shared" ref="BW602" si="11145">O602/O622</f>
        <v>8.9576714153940765E-2</v>
      </c>
      <c r="BX602" s="129">
        <f t="shared" ref="BX602" si="11146">P602/P622</f>
        <v>8.6923800564440268E-2</v>
      </c>
      <c r="BY602" s="130">
        <f t="shared" ref="BY602" si="11147">Q602/Q622</f>
        <v>7.8896230081616794E-2</v>
      </c>
      <c r="BZ602" s="131">
        <f t="shared" ref="BZ602" si="11148">R602/R622</f>
        <v>9.3110783832433319E-2</v>
      </c>
      <c r="CA602" s="132">
        <f t="shared" ref="CA602" si="11149">S602/S622</f>
        <v>6.3348416289592757E-2</v>
      </c>
      <c r="CB602" s="129">
        <f t="shared" ref="CB602" si="11150">T602/T622</f>
        <v>6.093189964157706E-2</v>
      </c>
      <c r="CC602" s="130">
        <f t="shared" ref="CC602" si="11151">U602/U622</f>
        <v>0.16962384669978708</v>
      </c>
      <c r="CD602" s="131">
        <f t="shared" ref="CD602" si="11152">V602/V622</f>
        <v>4.6437659033078879E-2</v>
      </c>
      <c r="CE602" s="132">
        <f t="shared" ref="CE602" si="11153">W602/W622</f>
        <v>9.9750623441396513E-2</v>
      </c>
      <c r="CF602" s="129">
        <f t="shared" ref="CF602" si="11154">X602/X622</f>
        <v>8.2360433029080873E-2</v>
      </c>
      <c r="CG602" s="130">
        <f t="shared" ref="CG602" si="11155">Y602/Y622</f>
        <v>0.138829298191848</v>
      </c>
      <c r="CH602" s="131">
        <f t="shared" ref="CH602" si="11156">Z602/Z622</f>
        <v>7.4752656650787841E-2</v>
      </c>
      <c r="CI602" s="129">
        <f t="shared" ref="CI602" si="11157">AA602/AA622</f>
        <v>7.1566731141199227E-2</v>
      </c>
      <c r="CJ602" s="135">
        <f t="shared" ref="CJ602" si="11158">AB602/AB622</f>
        <v>6.9720964355283466E-2</v>
      </c>
      <c r="CK602" s="136">
        <f t="shared" ref="CK602" si="11159">AC602/AC622</f>
        <v>8.1786035664947215E-2</v>
      </c>
    </row>
    <row r="603" spans="1:89" ht="14" thickBot="1" x14ac:dyDescent="0.2">
      <c r="A603" s="137" t="s">
        <v>21</v>
      </c>
      <c r="B603" s="189">
        <v>712</v>
      </c>
      <c r="C603" s="190">
        <v>465</v>
      </c>
      <c r="D603" s="191">
        <v>250</v>
      </c>
      <c r="E603" s="192">
        <v>266</v>
      </c>
      <c r="F603" s="189">
        <v>596</v>
      </c>
      <c r="G603" s="193">
        <v>288</v>
      </c>
      <c r="H603" s="191">
        <v>701</v>
      </c>
      <c r="I603" s="192">
        <v>658</v>
      </c>
      <c r="J603" s="189">
        <v>105</v>
      </c>
      <c r="K603" s="193">
        <v>196</v>
      </c>
      <c r="L603" s="191">
        <v>258</v>
      </c>
      <c r="M603" s="189">
        <v>461</v>
      </c>
      <c r="N603" s="194">
        <v>648</v>
      </c>
      <c r="O603" s="195">
        <v>893</v>
      </c>
      <c r="P603" s="189">
        <v>415</v>
      </c>
      <c r="Q603" s="193">
        <v>403</v>
      </c>
      <c r="R603" s="191">
        <v>539</v>
      </c>
      <c r="S603" s="192">
        <v>349</v>
      </c>
      <c r="T603" s="189">
        <v>84</v>
      </c>
      <c r="U603" s="193">
        <v>154</v>
      </c>
      <c r="V603" s="191">
        <v>258</v>
      </c>
      <c r="W603" s="192">
        <v>445</v>
      </c>
      <c r="X603" s="189">
        <v>340</v>
      </c>
      <c r="Y603" s="193">
        <v>255</v>
      </c>
      <c r="Z603" s="191">
        <v>619</v>
      </c>
      <c r="AA603" s="189">
        <v>611</v>
      </c>
      <c r="AB603" s="172">
        <f t="shared" si="11049"/>
        <v>5525</v>
      </c>
      <c r="AC603" s="173">
        <f t="shared" si="11050"/>
        <v>5444</v>
      </c>
      <c r="AE603" s="272" t="s">
        <v>85</v>
      </c>
      <c r="BI603" s="137" t="s">
        <v>21</v>
      </c>
      <c r="BJ603" s="129">
        <f>B603/B622</f>
        <v>8.6744639376218319E-2</v>
      </c>
      <c r="BK603" s="130">
        <f t="shared" ref="BK603" si="11160">C603/C622</f>
        <v>5.4867256637168141E-2</v>
      </c>
      <c r="BL603" s="131">
        <f t="shared" ref="BL603" si="11161">D603/D622</f>
        <v>7.5120192307692304E-2</v>
      </c>
      <c r="BM603" s="132">
        <f t="shared" ref="BM603" si="11162">E603/E622</f>
        <v>6.4846416382252553E-2</v>
      </c>
      <c r="BN603" s="129">
        <f t="shared" ref="BN603" si="11163">F603/F622</f>
        <v>7.4267912772585667E-2</v>
      </c>
      <c r="BO603" s="130">
        <f t="shared" ref="BO603" si="11164">G603/G622</f>
        <v>3.9024390243902439E-2</v>
      </c>
      <c r="BP603" s="131">
        <f t="shared" ref="BP603" si="11165">H603/H622</f>
        <v>6.9571258435887254E-2</v>
      </c>
      <c r="BQ603" s="132">
        <f t="shared" ref="BQ603" si="11166">I603/I622</f>
        <v>6.4220183486238536E-2</v>
      </c>
      <c r="BR603" s="129">
        <f t="shared" ref="BR603" si="11167">J603/J622</f>
        <v>4.9019607843137254E-2</v>
      </c>
      <c r="BS603" s="130">
        <f t="shared" ref="BS603" si="11168">K603/K622</f>
        <v>0.10267155578837088</v>
      </c>
      <c r="BT603" s="131">
        <f t="shared" ref="BT603" si="11169">L603/L622</f>
        <v>4.9396898334290638E-2</v>
      </c>
      <c r="BU603" s="129">
        <f t="shared" ref="BU603" si="11170">M603/M622</f>
        <v>9.8694069792335692E-2</v>
      </c>
      <c r="BV603" s="133">
        <f t="shared" ref="BV603" si="11171">N603/N622</f>
        <v>6.6325486182190377E-2</v>
      </c>
      <c r="BW603" s="134">
        <f t="shared" ref="BW603" si="11172">O603/O622</f>
        <v>9.152403402685251E-2</v>
      </c>
      <c r="BX603" s="129">
        <f t="shared" ref="BX603" si="11173">P603/P622</f>
        <v>7.8080903104421451E-2</v>
      </c>
      <c r="BY603" s="130">
        <f t="shared" ref="BY603" si="11174">Q603/Q622</f>
        <v>7.8313253012048195E-2</v>
      </c>
      <c r="BZ603" s="131">
        <f t="shared" ref="BZ603" si="11175">R603/R622</f>
        <v>8.8201603665521197E-2</v>
      </c>
      <c r="CA603" s="132">
        <f t="shared" ref="CA603" si="11176">S603/S622</f>
        <v>5.6399482870071106E-2</v>
      </c>
      <c r="CB603" s="129">
        <f t="shared" ref="CB603" si="11177">T603/T622</f>
        <v>5.0179211469534052E-2</v>
      </c>
      <c r="CC603" s="130">
        <f t="shared" ref="CC603" si="11178">U603/U622</f>
        <v>0.10929737402413059</v>
      </c>
      <c r="CD603" s="131">
        <f t="shared" ref="CD603" si="11179">V603/V622</f>
        <v>4.1030534351145037E-2</v>
      </c>
      <c r="CE603" s="132">
        <f t="shared" ref="CE603" si="11180">W603/W622</f>
        <v>7.3981712385702406E-2</v>
      </c>
      <c r="CF603" s="129">
        <f t="shared" ref="CF603" si="11181">X603/X622</f>
        <v>7.2171513479091481E-2</v>
      </c>
      <c r="CG603" s="130">
        <f t="shared" ref="CG603" si="11182">Y603/Y622</f>
        <v>7.8148942690775366E-2</v>
      </c>
      <c r="CH603" s="131">
        <f t="shared" ref="CH603" si="11183">Z603/Z622</f>
        <v>7.5607670697447171E-2</v>
      </c>
      <c r="CI603" s="129">
        <f t="shared" ref="CI603" si="11184">AA603/AA622</f>
        <v>5.909090909090909E-2</v>
      </c>
      <c r="CJ603" s="135">
        <f t="shared" ref="CJ603" si="11185">AB603/AB622</f>
        <v>6.9885400591970445E-2</v>
      </c>
      <c r="CK603" s="136">
        <f t="shared" ref="CK603" si="11186">AC603/AC622</f>
        <v>6.8997858075309559E-2</v>
      </c>
    </row>
    <row r="604" spans="1:89" ht="15" thickTop="1" thickBot="1" x14ac:dyDescent="0.2">
      <c r="A604" s="146" t="s">
        <v>22</v>
      </c>
      <c r="B604" s="196">
        <v>622</v>
      </c>
      <c r="C604" s="197">
        <v>563</v>
      </c>
      <c r="D604" s="198">
        <v>252</v>
      </c>
      <c r="E604" s="199">
        <v>221</v>
      </c>
      <c r="F604" s="196">
        <v>783</v>
      </c>
      <c r="G604" s="200">
        <v>232</v>
      </c>
      <c r="H604" s="198">
        <v>660</v>
      </c>
      <c r="I604" s="199">
        <v>597</v>
      </c>
      <c r="J604" s="196">
        <v>105</v>
      </c>
      <c r="K604" s="200">
        <v>249</v>
      </c>
      <c r="L604" s="198">
        <v>243</v>
      </c>
      <c r="M604" s="196">
        <v>469</v>
      </c>
      <c r="N604" s="201">
        <v>572</v>
      </c>
      <c r="O604" s="202">
        <v>850</v>
      </c>
      <c r="P604" s="196">
        <v>392</v>
      </c>
      <c r="Q604" s="200">
        <v>325</v>
      </c>
      <c r="R604" s="198">
        <v>487</v>
      </c>
      <c r="S604" s="199">
        <v>324</v>
      </c>
      <c r="T604" s="196">
        <v>56</v>
      </c>
      <c r="U604" s="200">
        <v>95</v>
      </c>
      <c r="V604" s="198">
        <v>280</v>
      </c>
      <c r="W604" s="199">
        <v>548</v>
      </c>
      <c r="X604" s="196">
        <v>281</v>
      </c>
      <c r="Y604" s="200">
        <v>207</v>
      </c>
      <c r="Z604" s="198">
        <v>612</v>
      </c>
      <c r="AA604" s="196">
        <v>600</v>
      </c>
      <c r="AB604" s="172">
        <f t="shared" si="11049"/>
        <v>5345</v>
      </c>
      <c r="AC604" s="173">
        <f t="shared" si="11050"/>
        <v>5280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7.5779727095516572E-2</v>
      </c>
      <c r="BK604" s="130">
        <f t="shared" ref="BK604" si="11187">C604/C622</f>
        <v>6.6430678466076698E-2</v>
      </c>
      <c r="BL604" s="131">
        <f t="shared" ref="BL604" si="11188">D604/D622</f>
        <v>7.5721153846153841E-2</v>
      </c>
      <c r="BM604" s="132">
        <f t="shared" ref="BM604" si="11189">E604/E622</f>
        <v>5.3876157971721114E-2</v>
      </c>
      <c r="BN604" s="129">
        <f t="shared" ref="BN604" si="11190">F604/F622</f>
        <v>9.7570093457943929E-2</v>
      </c>
      <c r="BO604" s="130">
        <f t="shared" ref="BO604" si="11191">G604/G622</f>
        <v>3.1436314363143633E-2</v>
      </c>
      <c r="BP604" s="131">
        <f t="shared" ref="BP604" si="11192">H604/H622</f>
        <v>6.5502183406113537E-2</v>
      </c>
      <c r="BQ604" s="132">
        <f t="shared" ref="BQ604" si="11193">I604/I622</f>
        <v>5.8266640640249855E-2</v>
      </c>
      <c r="BR604" s="129">
        <f t="shared" ref="BR604" si="11194">J604/J622</f>
        <v>4.9019607843137254E-2</v>
      </c>
      <c r="BS604" s="130">
        <f t="shared" ref="BS604" si="11195">K604/K622</f>
        <v>0.13043478260869565</v>
      </c>
      <c r="BT604" s="131">
        <f t="shared" ref="BT604" si="11196">L604/L622</f>
        <v>4.6524985640436528E-2</v>
      </c>
      <c r="BU604" s="129">
        <f t="shared" ref="BU604" si="11197">M604/M622</f>
        <v>0.10040676514664953</v>
      </c>
      <c r="BV604" s="133">
        <f t="shared" ref="BV604" si="11198">N604/N622</f>
        <v>5.8546571136131015E-2</v>
      </c>
      <c r="BW604" s="134">
        <f t="shared" ref="BW604" si="11199">O604/O622</f>
        <v>8.7116941682894328E-2</v>
      </c>
      <c r="BX604" s="129">
        <f t="shared" ref="BX604" si="11200">P604/P622</f>
        <v>7.3753527751646286E-2</v>
      </c>
      <c r="BY604" s="130">
        <f t="shared" ref="BY604" si="11201">Q604/Q622</f>
        <v>6.3155849203264669E-2</v>
      </c>
      <c r="BZ604" s="131">
        <f t="shared" ref="BZ604" si="11202">R604/R622</f>
        <v>7.9692358042873501E-2</v>
      </c>
      <c r="CA604" s="132">
        <f t="shared" ref="CA604" si="11203">S604/S622</f>
        <v>5.2359405300581773E-2</v>
      </c>
      <c r="CB604" s="129">
        <f t="shared" ref="CB604" si="11204">T604/T622</f>
        <v>3.3452807646356032E-2</v>
      </c>
      <c r="CC604" s="130">
        <f t="shared" ref="CC604" si="11205">U604/U622</f>
        <v>6.7423704755145489E-2</v>
      </c>
      <c r="CD604" s="131">
        <f t="shared" ref="CD604" si="11206">V604/V622</f>
        <v>4.4529262086513997E-2</v>
      </c>
      <c r="CE604" s="132">
        <f t="shared" ref="CE604" si="11207">W604/W622</f>
        <v>9.1105569409808809E-2</v>
      </c>
      <c r="CF604" s="129">
        <f t="shared" ref="CF604" si="11208">X604/X622</f>
        <v>5.9647633198896204E-2</v>
      </c>
      <c r="CG604" s="130">
        <f t="shared" ref="CG604" si="11209">Y604/Y622</f>
        <v>6.3438553478394111E-2</v>
      </c>
      <c r="CH604" s="131">
        <f t="shared" ref="CH604" si="11210">Z604/Z622</f>
        <v>7.4752656650787841E-2</v>
      </c>
      <c r="CI604" s="129">
        <f t="shared" ref="CI604" si="11211">AA604/AA622</f>
        <v>5.8027079303675046E-2</v>
      </c>
      <c r="CJ604" s="135">
        <f t="shared" ref="CJ604" si="11212">AB604/AB622</f>
        <v>6.7608591160919829E-2</v>
      </c>
      <c r="CK604" s="136">
        <f t="shared" ref="CK604" si="11213">AC604/AC622</f>
        <v>6.6919303937846161E-2</v>
      </c>
    </row>
    <row r="605" spans="1:89" ht="15" thickTop="1" thickBot="1" x14ac:dyDescent="0.2">
      <c r="A605" s="137" t="s">
        <v>23</v>
      </c>
      <c r="B605" s="189">
        <v>544</v>
      </c>
      <c r="C605" s="190">
        <v>589</v>
      </c>
      <c r="D605" s="191">
        <v>249</v>
      </c>
      <c r="E605" s="192">
        <v>234</v>
      </c>
      <c r="F605" s="189">
        <v>642</v>
      </c>
      <c r="G605" s="193">
        <v>277</v>
      </c>
      <c r="H605" s="191">
        <v>561</v>
      </c>
      <c r="I605" s="192">
        <v>618</v>
      </c>
      <c r="J605" s="189">
        <v>117</v>
      </c>
      <c r="K605" s="193">
        <v>160</v>
      </c>
      <c r="L605" s="191">
        <v>231</v>
      </c>
      <c r="M605" s="189">
        <v>394</v>
      </c>
      <c r="N605" s="194">
        <v>520</v>
      </c>
      <c r="O605" s="195">
        <v>703</v>
      </c>
      <c r="P605" s="189">
        <v>234</v>
      </c>
      <c r="Q605" s="193">
        <v>271</v>
      </c>
      <c r="R605" s="191">
        <v>460</v>
      </c>
      <c r="S605" s="192">
        <v>336</v>
      </c>
      <c r="T605" s="189">
        <v>109</v>
      </c>
      <c r="U605" s="193">
        <v>101</v>
      </c>
      <c r="V605" s="191">
        <v>247</v>
      </c>
      <c r="W605" s="192">
        <v>500</v>
      </c>
      <c r="X605" s="189">
        <v>252</v>
      </c>
      <c r="Y605" s="193">
        <v>217</v>
      </c>
      <c r="Z605" s="191">
        <v>522</v>
      </c>
      <c r="AA605" s="189">
        <v>651</v>
      </c>
      <c r="AB605" s="172">
        <f t="shared" si="11049"/>
        <v>4688</v>
      </c>
      <c r="AC605" s="173">
        <f t="shared" si="11050"/>
        <v>5051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6.6276803118908378E-2</v>
      </c>
      <c r="BK605" s="130">
        <f t="shared" ref="BK605" si="11214">C605/C622</f>
        <v>6.9498525073746306E-2</v>
      </c>
      <c r="BL605" s="131">
        <f t="shared" ref="BL605" si="11215">D605/D622</f>
        <v>7.4819711538461536E-2</v>
      </c>
      <c r="BM605" s="132">
        <f t="shared" ref="BM605" si="11216">E605/E622</f>
        <v>5.7045343734763533E-2</v>
      </c>
      <c r="BN605" s="129">
        <f t="shared" ref="BN605" si="11217">F605/F622</f>
        <v>0.08</v>
      </c>
      <c r="BO605" s="130">
        <f t="shared" ref="BO605" si="11218">G605/G622</f>
        <v>3.7533875338753388E-2</v>
      </c>
      <c r="BP605" s="131">
        <f t="shared" ref="BP605" si="11219">H605/H622</f>
        <v>5.5676855895196505E-2</v>
      </c>
      <c r="BQ605" s="132">
        <f t="shared" ref="BQ605" si="11220">I605/I622</f>
        <v>6.0316220964278744E-2</v>
      </c>
      <c r="BR605" s="129">
        <f t="shared" ref="BR605" si="11221">J605/J622</f>
        <v>5.4621848739495799E-2</v>
      </c>
      <c r="BS605" s="130">
        <f t="shared" ref="BS605" si="11222">K605/K622</f>
        <v>8.3813514929282351E-2</v>
      </c>
      <c r="BT605" s="131">
        <f t="shared" ref="BT605" si="11223">L605/L622</f>
        <v>4.4227455485353243E-2</v>
      </c>
      <c r="BU605" s="129">
        <f t="shared" ref="BU605" si="11224">M605/M622</f>
        <v>8.435024619995718E-2</v>
      </c>
      <c r="BV605" s="133">
        <f t="shared" ref="BV605" si="11225">N605/N622</f>
        <v>5.3224155578300923E-2</v>
      </c>
      <c r="BW605" s="134">
        <f t="shared" ref="BW605" si="11226">O605/O622</f>
        <v>7.2050835297734955E-2</v>
      </c>
      <c r="BX605" s="129">
        <f t="shared" ref="BX605" si="11227">P605/P622</f>
        <v>4.402634054562559E-2</v>
      </c>
      <c r="BY605" s="130">
        <f t="shared" ref="BY605" si="11228">Q605/Q622</f>
        <v>5.2662261951029923E-2</v>
      </c>
      <c r="BZ605" s="131">
        <f t="shared" ref="BZ605" si="11229">R605/R622</f>
        <v>7.527409589265259E-2</v>
      </c>
      <c r="CA605" s="132">
        <f t="shared" ref="CA605" si="11230">S605/S622</f>
        <v>5.4298642533936653E-2</v>
      </c>
      <c r="CB605" s="129">
        <f t="shared" ref="CB605" si="11231">T605/T622</f>
        <v>6.511350059737156E-2</v>
      </c>
      <c r="CC605" s="130">
        <f t="shared" ref="CC605" si="11232">U605/U622</f>
        <v>7.1682044002838896E-2</v>
      </c>
      <c r="CD605" s="131">
        <f t="shared" ref="CD605" si="11233">V605/V622</f>
        <v>3.928117048346056E-2</v>
      </c>
      <c r="CE605" s="132">
        <f t="shared" ref="CE605" si="11234">W605/W622</f>
        <v>8.3125519534497094E-2</v>
      </c>
      <c r="CF605" s="129">
        <f t="shared" ref="CF605" si="11235">X605/X622</f>
        <v>5.3491827637444277E-2</v>
      </c>
      <c r="CG605" s="130">
        <f t="shared" ref="CG605" si="11236">Y605/Y622</f>
        <v>6.6503217897640202E-2</v>
      </c>
      <c r="CH605" s="131">
        <f t="shared" ref="CH605" si="11237">Z605/Z622</f>
        <v>6.3759618908024923E-2</v>
      </c>
      <c r="CI605" s="129">
        <f t="shared" ref="CI605" si="11238">AA605/AA622</f>
        <v>6.2959381044487422E-2</v>
      </c>
      <c r="CJ605" s="135">
        <f t="shared" ref="CJ605" si="11239">AB605/AB622</f>
        <v>5.9298236737585067E-2</v>
      </c>
      <c r="CK605" s="136">
        <f t="shared" ref="CK605" si="11240">AC605/AC622</f>
        <v>6.4016932611753966E-2</v>
      </c>
    </row>
    <row r="606" spans="1:89" ht="14" thickTop="1" x14ac:dyDescent="0.15">
      <c r="A606" s="146" t="s">
        <v>24</v>
      </c>
      <c r="B606" s="203">
        <v>423</v>
      </c>
      <c r="C606" s="197">
        <v>410</v>
      </c>
      <c r="D606" s="198">
        <v>217</v>
      </c>
      <c r="E606" s="199">
        <v>224</v>
      </c>
      <c r="F606" s="196">
        <v>493</v>
      </c>
      <c r="G606" s="200">
        <v>210</v>
      </c>
      <c r="H606" s="198">
        <v>546</v>
      </c>
      <c r="I606" s="199">
        <v>540</v>
      </c>
      <c r="J606" s="196">
        <v>113</v>
      </c>
      <c r="K606" s="200">
        <v>111</v>
      </c>
      <c r="L606" s="198">
        <v>256</v>
      </c>
      <c r="M606" s="196">
        <v>336</v>
      </c>
      <c r="N606" s="201">
        <v>480</v>
      </c>
      <c r="O606" s="204">
        <v>539</v>
      </c>
      <c r="P606" s="196">
        <v>234</v>
      </c>
      <c r="Q606" s="200">
        <v>232</v>
      </c>
      <c r="R606" s="198">
        <v>350</v>
      </c>
      <c r="S606" s="199">
        <v>307</v>
      </c>
      <c r="T606" s="196">
        <v>75</v>
      </c>
      <c r="U606" s="200">
        <v>83</v>
      </c>
      <c r="V606" s="198">
        <v>300</v>
      </c>
      <c r="W606" s="205">
        <v>406</v>
      </c>
      <c r="X606" s="196">
        <v>207</v>
      </c>
      <c r="Y606" s="200">
        <v>180</v>
      </c>
      <c r="Z606" s="198">
        <v>534</v>
      </c>
      <c r="AA606" s="196">
        <v>679</v>
      </c>
      <c r="AB606" s="172">
        <f t="shared" si="11049"/>
        <v>4228</v>
      </c>
      <c r="AC606" s="173">
        <f t="shared" si="11050"/>
        <v>4257</v>
      </c>
      <c r="AE606" s="275" t="str">
        <f>$AE$17</f>
        <v>17:00 - 17:59</v>
      </c>
      <c r="AF606" s="126">
        <f t="shared" ref="AF606:AU608" si="11241">SUMIF($A$9:$A$32,$AE606,B$598:B$621)</f>
        <v>524</v>
      </c>
      <c r="AG606" s="186">
        <f t="shared" si="11241"/>
        <v>861</v>
      </c>
      <c r="AH606" s="127">
        <f t="shared" si="11241"/>
        <v>262</v>
      </c>
      <c r="AI606" s="180">
        <f t="shared" si="11241"/>
        <v>371</v>
      </c>
      <c r="AJ606" s="126">
        <f t="shared" si="11241"/>
        <v>481</v>
      </c>
      <c r="AK606" s="128">
        <f t="shared" si="11241"/>
        <v>913</v>
      </c>
      <c r="AL606" s="127">
        <f t="shared" si="11241"/>
        <v>819</v>
      </c>
      <c r="AM606" s="180">
        <f t="shared" si="11241"/>
        <v>977</v>
      </c>
      <c r="AN606" s="126">
        <f t="shared" si="11241"/>
        <v>240</v>
      </c>
      <c r="AO606" s="128">
        <f t="shared" si="11241"/>
        <v>67</v>
      </c>
      <c r="AP606" s="127">
        <f t="shared" si="11241"/>
        <v>567</v>
      </c>
      <c r="AQ606" s="126">
        <f t="shared" si="11241"/>
        <v>208</v>
      </c>
      <c r="AR606" s="179">
        <f t="shared" si="11241"/>
        <v>889</v>
      </c>
      <c r="AS606" s="181">
        <f t="shared" si="11241"/>
        <v>632</v>
      </c>
      <c r="AT606" s="126">
        <f t="shared" si="11241"/>
        <v>485</v>
      </c>
      <c r="AU606" s="128">
        <f t="shared" si="11241"/>
        <v>435</v>
      </c>
      <c r="AV606" s="127">
        <f t="shared" ref="AP606:BE608" si="11242">SUMIF($A$9:$A$32,$AE606,R$598:R$621)</f>
        <v>362</v>
      </c>
      <c r="AW606" s="180">
        <f t="shared" si="11242"/>
        <v>603</v>
      </c>
      <c r="AX606" s="126">
        <f t="shared" si="11242"/>
        <v>231</v>
      </c>
      <c r="AY606" s="128">
        <f t="shared" si="11242"/>
        <v>42</v>
      </c>
      <c r="AZ606" s="127">
        <f t="shared" si="11242"/>
        <v>607</v>
      </c>
      <c r="BA606" s="180">
        <f t="shared" si="11242"/>
        <v>390</v>
      </c>
      <c r="BB606" s="126">
        <f t="shared" si="11242"/>
        <v>484</v>
      </c>
      <c r="BC606" s="128">
        <f t="shared" si="11242"/>
        <v>194</v>
      </c>
      <c r="BD606" s="184">
        <f t="shared" si="11242"/>
        <v>544</v>
      </c>
      <c r="BE606" s="185">
        <f t="shared" si="11242"/>
        <v>954</v>
      </c>
      <c r="BF606" s="170">
        <f>AF606+AH606+AJ606+AL606+AN606+AP606+AR606+AT606+AV606+AX606+AZ606+BB606+BD606</f>
        <v>6495</v>
      </c>
      <c r="BG606" s="171">
        <f>AG606+AI606+AK606+AM606+AO606+AQ606+AS606+AU606+AW606+AY606+BA606+BC606+BE606</f>
        <v>6647</v>
      </c>
      <c r="BI606" s="146" t="s">
        <v>24</v>
      </c>
      <c r="BJ606" s="129">
        <f>B606/B622</f>
        <v>5.1535087719298246E-2</v>
      </c>
      <c r="BK606" s="130">
        <f t="shared" ref="BK606" si="11243">C606/C622</f>
        <v>4.8377581120943952E-2</v>
      </c>
      <c r="BL606" s="131">
        <f t="shared" ref="BL606" si="11244">D606/D622</f>
        <v>6.5204326923076927E-2</v>
      </c>
      <c r="BM606" s="132">
        <f t="shared" ref="BM606" si="11245">E606/E622</f>
        <v>5.4607508532423209E-2</v>
      </c>
      <c r="BN606" s="129">
        <f t="shared" ref="BN606" si="11246">F606/F622</f>
        <v>6.1433021806853581E-2</v>
      </c>
      <c r="BO606" s="130">
        <f t="shared" ref="BO606" si="11247">G606/G622</f>
        <v>2.8455284552845527E-2</v>
      </c>
      <c r="BP606" s="131">
        <f t="shared" ref="BP606" si="11248">H606/H622</f>
        <v>5.4188169908693927E-2</v>
      </c>
      <c r="BQ606" s="132">
        <f t="shared" ref="BQ606" si="11249">I606/I622</f>
        <v>5.2703494046457154E-2</v>
      </c>
      <c r="BR606" s="129">
        <f t="shared" ref="BR606" si="11250">J606/J622</f>
        <v>5.2754435107376284E-2</v>
      </c>
      <c r="BS606" s="130">
        <f t="shared" ref="BS606" si="11251">K606/K622</f>
        <v>5.8145625982189628E-2</v>
      </c>
      <c r="BT606" s="131">
        <f t="shared" ref="BT606" si="11252">L606/L622</f>
        <v>4.9013976641776758E-2</v>
      </c>
      <c r="BU606" s="129">
        <f t="shared" ref="BU606" si="11253">M606/M622</f>
        <v>7.1933204881181753E-2</v>
      </c>
      <c r="BV606" s="133">
        <f t="shared" ref="BV606" si="11254">N606/N622</f>
        <v>4.9129989764585463E-2</v>
      </c>
      <c r="BW606" s="134">
        <f t="shared" ref="BW606" si="11255">O606/O622</f>
        <v>5.5242390078917701E-2</v>
      </c>
      <c r="BX606" s="129">
        <f t="shared" ref="BX606" si="11256">P606/P622</f>
        <v>4.402634054562559E-2</v>
      </c>
      <c r="BY606" s="130">
        <f t="shared" ref="BY606" si="11257">Q606/Q622</f>
        <v>4.5083560046638167E-2</v>
      </c>
      <c r="BZ606" s="131">
        <f t="shared" ref="BZ606" si="11258">R606/R622</f>
        <v>5.7273768613974797E-2</v>
      </c>
      <c r="CA606" s="132">
        <f t="shared" ref="CA606" si="11259">S606/S622</f>
        <v>4.9612152553329021E-2</v>
      </c>
      <c r="CB606" s="129">
        <f t="shared" ref="CB606" si="11260">T606/T622</f>
        <v>4.4802867383512544E-2</v>
      </c>
      <c r="CC606" s="130">
        <f t="shared" ref="CC606" si="11261">U606/U622</f>
        <v>5.8907026259758695E-2</v>
      </c>
      <c r="CD606" s="131">
        <f t="shared" ref="CD606" si="11262">V606/V622</f>
        <v>4.7709923664122141E-2</v>
      </c>
      <c r="CE606" s="132">
        <f t="shared" ref="CE606" si="11263">W606/W622</f>
        <v>6.7497921862011631E-2</v>
      </c>
      <c r="CF606" s="129">
        <f t="shared" ref="CF606" si="11264">X606/X622</f>
        <v>4.3939715559329226E-2</v>
      </c>
      <c r="CG606" s="130">
        <f t="shared" ref="CG606" si="11265">Y606/Y622</f>
        <v>5.5163959546429664E-2</v>
      </c>
      <c r="CH606" s="131">
        <f t="shared" ref="CH606" si="11266">Z606/Z622</f>
        <v>6.5225357273726636E-2</v>
      </c>
      <c r="CI606" s="129">
        <f t="shared" ref="CI606" si="11267">AA606/AA622</f>
        <v>6.5667311411992266E-2</v>
      </c>
      <c r="CJ606" s="135">
        <f t="shared" ref="CJ606" si="11268">AB606/AB622</f>
        <v>5.3479723747122364E-2</v>
      </c>
      <c r="CK606" s="136">
        <f t="shared" ref="CK606" si="11269">AC606/AC622</f>
        <v>5.3953688799888468E-2</v>
      </c>
    </row>
    <row r="607" spans="1:89" x14ac:dyDescent="0.15">
      <c r="A607" s="137" t="s">
        <v>25</v>
      </c>
      <c r="B607" s="206">
        <v>389</v>
      </c>
      <c r="C607" s="190">
        <v>387</v>
      </c>
      <c r="D607" s="191">
        <v>157</v>
      </c>
      <c r="E607" s="192">
        <v>219</v>
      </c>
      <c r="F607" s="189">
        <v>451</v>
      </c>
      <c r="G607" s="193">
        <v>278</v>
      </c>
      <c r="H607" s="191">
        <v>520</v>
      </c>
      <c r="I607" s="192">
        <v>541</v>
      </c>
      <c r="J607" s="189">
        <v>145</v>
      </c>
      <c r="K607" s="190">
        <v>97</v>
      </c>
      <c r="L607" s="191">
        <v>229</v>
      </c>
      <c r="M607" s="189">
        <v>248</v>
      </c>
      <c r="N607" s="194">
        <v>399</v>
      </c>
      <c r="O607" s="207">
        <v>471</v>
      </c>
      <c r="P607" s="189">
        <v>254</v>
      </c>
      <c r="Q607" s="190">
        <v>224</v>
      </c>
      <c r="R607" s="191">
        <v>328</v>
      </c>
      <c r="S607" s="192">
        <v>315</v>
      </c>
      <c r="T607" s="198">
        <v>80</v>
      </c>
      <c r="U607" s="189">
        <v>74</v>
      </c>
      <c r="V607" s="191">
        <v>277</v>
      </c>
      <c r="W607" s="208">
        <v>307</v>
      </c>
      <c r="X607" s="189">
        <v>220</v>
      </c>
      <c r="Y607" s="193">
        <v>124</v>
      </c>
      <c r="Z607" s="191">
        <v>495</v>
      </c>
      <c r="AA607" s="189">
        <v>591</v>
      </c>
      <c r="AB607" s="172">
        <f t="shared" si="11049"/>
        <v>3944</v>
      </c>
      <c r="AC607" s="173">
        <f t="shared" si="11050"/>
        <v>3876</v>
      </c>
      <c r="AE607" s="277" t="str">
        <f>$AE$18</f>
        <v>18:00 - 18:59</v>
      </c>
      <c r="AF607" s="126">
        <f t="shared" si="11241"/>
        <v>569</v>
      </c>
      <c r="AG607" s="190">
        <f t="shared" si="11241"/>
        <v>854</v>
      </c>
      <c r="AH607" s="191">
        <f t="shared" si="11241"/>
        <v>176</v>
      </c>
      <c r="AI607" s="192">
        <f t="shared" si="11241"/>
        <v>297</v>
      </c>
      <c r="AJ607" s="278">
        <f t="shared" si="11241"/>
        <v>381</v>
      </c>
      <c r="AK607" s="193">
        <f t="shared" si="11241"/>
        <v>811</v>
      </c>
      <c r="AL607" s="191">
        <f t="shared" si="11241"/>
        <v>704</v>
      </c>
      <c r="AM607" s="192">
        <f t="shared" si="11241"/>
        <v>769</v>
      </c>
      <c r="AN607" s="278">
        <f t="shared" si="11241"/>
        <v>212</v>
      </c>
      <c r="AO607" s="193">
        <f t="shared" si="11241"/>
        <v>51</v>
      </c>
      <c r="AP607" s="191">
        <f t="shared" si="11242"/>
        <v>505</v>
      </c>
      <c r="AQ607" s="278">
        <f t="shared" si="11242"/>
        <v>156</v>
      </c>
      <c r="AR607" s="194">
        <f t="shared" si="11242"/>
        <v>709</v>
      </c>
      <c r="AS607" s="195">
        <f t="shared" si="11242"/>
        <v>569</v>
      </c>
      <c r="AT607" s="278">
        <f t="shared" si="11242"/>
        <v>345</v>
      </c>
      <c r="AU607" s="193">
        <f t="shared" si="11242"/>
        <v>394</v>
      </c>
      <c r="AV607" s="191">
        <f t="shared" si="11242"/>
        <v>350</v>
      </c>
      <c r="AW607" s="192">
        <f t="shared" si="11242"/>
        <v>494</v>
      </c>
      <c r="AX607" s="278">
        <f t="shared" si="11242"/>
        <v>157</v>
      </c>
      <c r="AY607" s="193">
        <f t="shared" si="11242"/>
        <v>39</v>
      </c>
      <c r="AZ607" s="191">
        <f t="shared" si="11242"/>
        <v>665</v>
      </c>
      <c r="BA607" s="192">
        <f t="shared" si="11242"/>
        <v>276</v>
      </c>
      <c r="BB607" s="278">
        <f t="shared" si="11242"/>
        <v>413</v>
      </c>
      <c r="BC607" s="193">
        <f t="shared" si="11242"/>
        <v>216</v>
      </c>
      <c r="BD607" s="191">
        <f t="shared" si="11242"/>
        <v>395</v>
      </c>
      <c r="BE607" s="278">
        <f t="shared" si="11242"/>
        <v>842</v>
      </c>
      <c r="BF607" s="172">
        <f>SUM(AF607,AH607,AJ607,AL607,AN607,AP607,AR607,AT607,AV607,AX607,AZ607,BB607,BD607)</f>
        <v>5581</v>
      </c>
      <c r="BG607" s="173">
        <f>SUM(AG607,AI607,AK607,AM607,AO607,AQ607,AS607,AU607,AW607,AY607,BA607,BC607,BE607)</f>
        <v>5768</v>
      </c>
      <c r="BI607" s="137" t="s">
        <v>25</v>
      </c>
      <c r="BJ607" s="129">
        <f>B607/B622</f>
        <v>4.7392787524366473E-2</v>
      </c>
      <c r="BK607" s="130">
        <f t="shared" ref="BK607" si="11270">C607/C622</f>
        <v>4.5663716814159289E-2</v>
      </c>
      <c r="BL607" s="131">
        <f t="shared" ref="BL607" si="11271">D607/D622</f>
        <v>4.7175480769230768E-2</v>
      </c>
      <c r="BM607" s="132">
        <f t="shared" ref="BM607" si="11272">E607/E622</f>
        <v>5.3388590931253047E-2</v>
      </c>
      <c r="BN607" s="129">
        <f t="shared" ref="BN607" si="11273">F607/F622</f>
        <v>5.6199376947040497E-2</v>
      </c>
      <c r="BO607" s="130">
        <f t="shared" ref="BO607" si="11274">G607/G622</f>
        <v>3.7669376693766937E-2</v>
      </c>
      <c r="BP607" s="131">
        <f t="shared" ref="BP607" si="11275">H607/H622</f>
        <v>5.1607780865422788E-2</v>
      </c>
      <c r="BQ607" s="132">
        <f t="shared" ref="BQ607" si="11276">I607/I622</f>
        <v>5.2801093109506148E-2</v>
      </c>
      <c r="BR607" s="129">
        <f t="shared" ref="BR607" si="11277">J607/J622</f>
        <v>6.7693744164332395E-2</v>
      </c>
      <c r="BS607" s="130">
        <f t="shared" ref="BS607" si="11278">K607/K622</f>
        <v>5.0811943425877422E-2</v>
      </c>
      <c r="BT607" s="131">
        <f t="shared" ref="BT607" si="11279">L607/L622</f>
        <v>4.3844533792839362E-2</v>
      </c>
      <c r="BU607" s="129">
        <f t="shared" ref="BU607" si="11280">M607/M622</f>
        <v>5.3093555983729397E-2</v>
      </c>
      <c r="BV607" s="133">
        <f t="shared" ref="BV607" si="11281">N607/N622</f>
        <v>4.0839303991811668E-2</v>
      </c>
      <c r="BW607" s="134">
        <f t="shared" ref="BW607" si="11282">O607/O622</f>
        <v>4.8273034744286153E-2</v>
      </c>
      <c r="BX607" s="129">
        <f t="shared" ref="BX607" si="11283">P607/P622</f>
        <v>4.7789275634995299E-2</v>
      </c>
      <c r="BY607" s="130">
        <f t="shared" ref="BY607" si="11284">Q607/Q622</f>
        <v>4.3528954527788571E-2</v>
      </c>
      <c r="BZ607" s="131">
        <f t="shared" ref="BZ607" si="11285">R607/R622</f>
        <v>5.3673703158239237E-2</v>
      </c>
      <c r="CA607" s="132">
        <f t="shared" ref="CA607" si="11286">S607/S622</f>
        <v>5.090497737556561E-2</v>
      </c>
      <c r="CB607" s="129">
        <f t="shared" ref="CB607" si="11287">T607/T622</f>
        <v>4.778972520908005E-2</v>
      </c>
      <c r="CC607" s="130">
        <f t="shared" ref="CC607" si="11288">U607/U622</f>
        <v>5.2519517388218598E-2</v>
      </c>
      <c r="CD607" s="131">
        <f t="shared" ref="CD607" si="11289">V607/V622</f>
        <v>4.4052162849872775E-2</v>
      </c>
      <c r="CE607" s="132">
        <f t="shared" ref="CE607" si="11290">W607/W622</f>
        <v>5.1039068994181216E-2</v>
      </c>
      <c r="CF607" s="129">
        <f t="shared" ref="CF607" si="11291">X607/X622</f>
        <v>4.6699214604118022E-2</v>
      </c>
      <c r="CG607" s="130">
        <f t="shared" ref="CG607" si="11292">Y607/Y622</f>
        <v>3.8001838798651551E-2</v>
      </c>
      <c r="CH607" s="131">
        <f t="shared" ref="CH607" si="11293">Z607/Z622</f>
        <v>6.0461707585196041E-2</v>
      </c>
      <c r="CI607" s="129">
        <f t="shared" ref="CI607" si="11294">AA607/AA622</f>
        <v>5.715667311411992E-2</v>
      </c>
      <c r="CJ607" s="135">
        <f t="shared" ref="CJ607" si="11295">AB607/AB622</f>
        <v>4.9887424422575828E-2</v>
      </c>
      <c r="CK607" s="136">
        <f t="shared" ref="CK607" si="11296">AC607/AC622</f>
        <v>4.9124852663464343E-2</v>
      </c>
    </row>
    <row r="608" spans="1:89" ht="14" thickBot="1" x14ac:dyDescent="0.2">
      <c r="A608" s="146" t="s">
        <v>26</v>
      </c>
      <c r="B608" s="203">
        <v>344</v>
      </c>
      <c r="C608" s="197">
        <v>427</v>
      </c>
      <c r="D608" s="198">
        <v>145</v>
      </c>
      <c r="E608" s="199">
        <v>269</v>
      </c>
      <c r="F608" s="196">
        <v>371</v>
      </c>
      <c r="G608" s="200">
        <v>258</v>
      </c>
      <c r="H608" s="198">
        <v>519</v>
      </c>
      <c r="I608" s="199">
        <v>546</v>
      </c>
      <c r="J608" s="196">
        <v>117</v>
      </c>
      <c r="K608" s="197">
        <v>62</v>
      </c>
      <c r="L608" s="198">
        <v>235</v>
      </c>
      <c r="M608" s="196">
        <v>228</v>
      </c>
      <c r="N608" s="201">
        <v>500</v>
      </c>
      <c r="O608" s="204">
        <v>428</v>
      </c>
      <c r="P608" s="196">
        <v>243</v>
      </c>
      <c r="Q608" s="197">
        <v>190</v>
      </c>
      <c r="R608" s="198">
        <v>303</v>
      </c>
      <c r="S608" s="199">
        <v>336</v>
      </c>
      <c r="T608" s="196">
        <v>52</v>
      </c>
      <c r="U608" s="200">
        <v>60</v>
      </c>
      <c r="V608" s="198">
        <v>301</v>
      </c>
      <c r="W608" s="205">
        <v>308</v>
      </c>
      <c r="X608" s="196">
        <v>207</v>
      </c>
      <c r="Y608" s="200">
        <v>175</v>
      </c>
      <c r="Z608" s="198">
        <v>520</v>
      </c>
      <c r="AA608" s="196">
        <v>583</v>
      </c>
      <c r="AB608" s="172">
        <f t="shared" si="11049"/>
        <v>3857</v>
      </c>
      <c r="AC608" s="173">
        <f t="shared" si="11050"/>
        <v>3870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4.1910331384015592E-2</v>
      </c>
      <c r="BK608" s="130">
        <f t="shared" ref="BK608" si="11297">C608/C622</f>
        <v>5.0383480825958706E-2</v>
      </c>
      <c r="BL608" s="131">
        <f t="shared" ref="BL608" si="11298">D608/D622</f>
        <v>4.3569711538461536E-2</v>
      </c>
      <c r="BM608" s="132">
        <f t="shared" ref="BM608" si="11299">E608/E622</f>
        <v>6.5577766942954654E-2</v>
      </c>
      <c r="BN608" s="129">
        <f t="shared" ref="BN608" si="11300">F608/F622</f>
        <v>4.6230529595015578E-2</v>
      </c>
      <c r="BO608" s="130">
        <f t="shared" ref="BO608" si="11301">G608/G622</f>
        <v>3.4959349593495934E-2</v>
      </c>
      <c r="BP608" s="131">
        <f t="shared" ref="BP608" si="11302">H608/H622</f>
        <v>5.150853513298928E-2</v>
      </c>
      <c r="BQ608" s="132">
        <f t="shared" ref="BQ608" si="11303">I608/I622</f>
        <v>5.3289088424751122E-2</v>
      </c>
      <c r="BR608" s="129">
        <f t="shared" ref="BR608" si="11304">J608/J622</f>
        <v>5.4621848739495799E-2</v>
      </c>
      <c r="BS608" s="130">
        <f t="shared" ref="BS608" si="11305">K608/K622</f>
        <v>3.2477737035096911E-2</v>
      </c>
      <c r="BT608" s="131">
        <f t="shared" ref="BT608" si="11306">L608/L622</f>
        <v>4.4993298870381004E-2</v>
      </c>
      <c r="BU608" s="129">
        <f t="shared" ref="BU608" si="11307">M608/M622</f>
        <v>4.8811817597944764E-2</v>
      </c>
      <c r="BV608" s="133">
        <f t="shared" ref="BV608" si="11308">N608/N622</f>
        <v>5.1177072671443197E-2</v>
      </c>
      <c r="BW608" s="134">
        <f t="shared" ref="BW608" si="11309">O608/O622</f>
        <v>4.386594240032797E-2</v>
      </c>
      <c r="BX608" s="129">
        <f t="shared" ref="BX608" si="11310">P608/P622</f>
        <v>4.571966133584196E-2</v>
      </c>
      <c r="BY608" s="130">
        <f t="shared" ref="BY608" si="11311">Q608/Q622</f>
        <v>3.6921881072677805E-2</v>
      </c>
      <c r="BZ608" s="131">
        <f t="shared" ref="BZ608" si="11312">R608/R622</f>
        <v>4.9582719685812467E-2</v>
      </c>
      <c r="CA608" s="132">
        <f t="shared" ref="CA608" si="11313">S608/S622</f>
        <v>5.4298642533936653E-2</v>
      </c>
      <c r="CB608" s="129">
        <f t="shared" ref="CB608" si="11314">T608/T622</f>
        <v>3.106332138590203E-2</v>
      </c>
      <c r="CC608" s="130">
        <f t="shared" ref="CC608" si="11315">U608/U622</f>
        <v>4.2583392476933997E-2</v>
      </c>
      <c r="CD608" s="131">
        <f t="shared" ref="CD608" si="11316">V608/V622</f>
        <v>4.7868956743002546E-2</v>
      </c>
      <c r="CE608" s="132">
        <f t="shared" ref="CE608" si="11317">W608/W622</f>
        <v>5.1205320033250207E-2</v>
      </c>
      <c r="CF608" s="129">
        <f t="shared" ref="CF608" si="11318">X608/X622</f>
        <v>4.3939715559329226E-2</v>
      </c>
      <c r="CG608" s="130">
        <f t="shared" ref="CG608" si="11319">Y608/Y622</f>
        <v>5.3631627336806618E-2</v>
      </c>
      <c r="CH608" s="131">
        <f t="shared" ref="CH608" si="11320">Z608/Z622</f>
        <v>6.3515329180407962E-2</v>
      </c>
      <c r="CI608" s="129">
        <f t="shared" ref="CI608" si="11321">AA608/AA622</f>
        <v>5.6382978723404253E-2</v>
      </c>
      <c r="CJ608" s="135">
        <f t="shared" ref="CJ608" si="11322">AB608/AB622</f>
        <v>4.8786966530901366E-2</v>
      </c>
      <c r="CK608" s="136">
        <f t="shared" ref="CK608" si="11323">AC608/AC622</f>
        <v>4.9048807999898608E-2</v>
      </c>
    </row>
    <row r="609" spans="1:89" ht="15" thickTop="1" thickBot="1" x14ac:dyDescent="0.2">
      <c r="A609" s="137" t="s">
        <v>27</v>
      </c>
      <c r="B609" s="206">
        <v>335</v>
      </c>
      <c r="C609" s="190">
        <v>519</v>
      </c>
      <c r="D609" s="191">
        <v>137</v>
      </c>
      <c r="E609" s="192">
        <v>240</v>
      </c>
      <c r="F609" s="189">
        <v>346</v>
      </c>
      <c r="G609" s="193">
        <v>341</v>
      </c>
      <c r="H609" s="191">
        <v>513</v>
      </c>
      <c r="I609" s="192">
        <v>548</v>
      </c>
      <c r="J609" s="189">
        <v>129</v>
      </c>
      <c r="K609" s="190">
        <v>72</v>
      </c>
      <c r="L609" s="191">
        <v>300</v>
      </c>
      <c r="M609" s="189">
        <v>240</v>
      </c>
      <c r="N609" s="194">
        <v>561</v>
      </c>
      <c r="O609" s="207">
        <v>424</v>
      </c>
      <c r="P609" s="189">
        <v>259</v>
      </c>
      <c r="Q609" s="190">
        <v>207</v>
      </c>
      <c r="R609" s="191">
        <v>329</v>
      </c>
      <c r="S609" s="192">
        <v>315</v>
      </c>
      <c r="T609" s="189">
        <v>93</v>
      </c>
      <c r="U609" s="193">
        <v>43</v>
      </c>
      <c r="V609" s="191">
        <v>341</v>
      </c>
      <c r="W609" s="208">
        <v>332</v>
      </c>
      <c r="X609" s="189">
        <v>232</v>
      </c>
      <c r="Y609" s="193">
        <v>128</v>
      </c>
      <c r="Z609" s="191">
        <v>526</v>
      </c>
      <c r="AA609" s="189">
        <v>595</v>
      </c>
      <c r="AB609" s="172">
        <f t="shared" si="11049"/>
        <v>4101</v>
      </c>
      <c r="AC609" s="173">
        <f t="shared" si="11050"/>
        <v>4004</v>
      </c>
      <c r="AE609" s="269" t="s">
        <v>13</v>
      </c>
      <c r="AF609" s="20">
        <f t="shared" ref="AF609:BG609" si="11324">SUM(AF606:AF608)</f>
        <v>1093</v>
      </c>
      <c r="AG609" s="21">
        <f t="shared" si="11324"/>
        <v>1715</v>
      </c>
      <c r="AH609" s="20">
        <f t="shared" si="11324"/>
        <v>438</v>
      </c>
      <c r="AI609" s="21">
        <f t="shared" si="11324"/>
        <v>668</v>
      </c>
      <c r="AJ609" s="20">
        <f t="shared" si="11324"/>
        <v>862</v>
      </c>
      <c r="AK609" s="21">
        <f t="shared" si="11324"/>
        <v>1724</v>
      </c>
      <c r="AL609" s="20">
        <f t="shared" si="11324"/>
        <v>1523</v>
      </c>
      <c r="AM609" s="21">
        <f t="shared" si="11324"/>
        <v>1746</v>
      </c>
      <c r="AN609" s="20">
        <f t="shared" si="11324"/>
        <v>452</v>
      </c>
      <c r="AO609" s="21">
        <f t="shared" si="11324"/>
        <v>118</v>
      </c>
      <c r="AP609" s="20">
        <f t="shared" si="11324"/>
        <v>1072</v>
      </c>
      <c r="AQ609" s="21">
        <f t="shared" si="11324"/>
        <v>364</v>
      </c>
      <c r="AR609" s="20">
        <f t="shared" si="11324"/>
        <v>1598</v>
      </c>
      <c r="AS609" s="21">
        <f t="shared" si="11324"/>
        <v>1201</v>
      </c>
      <c r="AT609" s="20">
        <f t="shared" si="11324"/>
        <v>830</v>
      </c>
      <c r="AU609" s="21">
        <f t="shared" si="11324"/>
        <v>829</v>
      </c>
      <c r="AV609" s="20">
        <f t="shared" si="11324"/>
        <v>712</v>
      </c>
      <c r="AW609" s="21">
        <f t="shared" si="11324"/>
        <v>1097</v>
      </c>
      <c r="AX609" s="20">
        <f t="shared" si="11324"/>
        <v>388</v>
      </c>
      <c r="AY609" s="21">
        <f t="shared" si="11324"/>
        <v>81</v>
      </c>
      <c r="AZ609" s="20">
        <f t="shared" si="11324"/>
        <v>1272</v>
      </c>
      <c r="BA609" s="21">
        <f t="shared" si="11324"/>
        <v>666</v>
      </c>
      <c r="BB609" s="20">
        <f t="shared" si="11324"/>
        <v>897</v>
      </c>
      <c r="BC609" s="21">
        <f t="shared" si="11324"/>
        <v>410</v>
      </c>
      <c r="BD609" s="20">
        <f t="shared" si="11324"/>
        <v>939</v>
      </c>
      <c r="BE609" s="21">
        <f t="shared" si="11324"/>
        <v>1796</v>
      </c>
      <c r="BF609" s="174">
        <f t="shared" si="11324"/>
        <v>12076</v>
      </c>
      <c r="BG609" s="175">
        <f t="shared" si="11324"/>
        <v>12415</v>
      </c>
      <c r="BI609" s="137" t="s">
        <v>27</v>
      </c>
      <c r="BJ609" s="129">
        <f>B609/B622</f>
        <v>4.081384015594542E-2</v>
      </c>
      <c r="BK609" s="130">
        <f t="shared" ref="BK609" si="11325">C609/C622</f>
        <v>6.1238938053097346E-2</v>
      </c>
      <c r="BL609" s="131">
        <f t="shared" ref="BL609" si="11326">D609/D622</f>
        <v>4.1165865384615384E-2</v>
      </c>
      <c r="BM609" s="132">
        <f t="shared" ref="BM609" si="11327">E609/E622</f>
        <v>5.8508044856167722E-2</v>
      </c>
      <c r="BN609" s="129">
        <f t="shared" ref="BN609" si="11328">F609/F622</f>
        <v>4.3115264797507789E-2</v>
      </c>
      <c r="BO609" s="130">
        <f t="shared" ref="BO609" si="11329">G609/G622</f>
        <v>4.6205962059620596E-2</v>
      </c>
      <c r="BP609" s="131">
        <f t="shared" ref="BP609" si="11330">H609/H622</f>
        <v>5.0913060738388249E-2</v>
      </c>
      <c r="BQ609" s="132">
        <f t="shared" ref="BQ609" si="11331">I609/I622</f>
        <v>5.3484286550849115E-2</v>
      </c>
      <c r="BR609" s="129">
        <f t="shared" ref="BR609" si="11332">J609/J622</f>
        <v>6.0224089635854343E-2</v>
      </c>
      <c r="BS609" s="130">
        <f t="shared" ref="BS609" si="11333">K609/K622</f>
        <v>3.7716081718177058E-2</v>
      </c>
      <c r="BT609" s="131">
        <f t="shared" ref="BT609" si="11334">L609/L622</f>
        <v>5.7438253877082138E-2</v>
      </c>
      <c r="BU609" s="129">
        <f t="shared" ref="BU609" si="11335">M609/M622</f>
        <v>5.1380860629415541E-2</v>
      </c>
      <c r="BV609" s="133">
        <f t="shared" ref="BV609" si="11336">N609/N622</f>
        <v>5.7420675537359266E-2</v>
      </c>
      <c r="BW609" s="134">
        <f t="shared" ref="BW609" si="11337">O609/O622</f>
        <v>4.3455980321820228E-2</v>
      </c>
      <c r="BX609" s="129">
        <f t="shared" ref="BX609" si="11338">P609/P622</f>
        <v>4.8730009407337724E-2</v>
      </c>
      <c r="BY609" s="130">
        <f t="shared" ref="BY609" si="11339">Q609/Q622</f>
        <v>4.0225417800233192E-2</v>
      </c>
      <c r="BZ609" s="131">
        <f t="shared" ref="BZ609" si="11340">R609/R622</f>
        <v>5.3837342497136315E-2</v>
      </c>
      <c r="CA609" s="132">
        <f t="shared" ref="CA609" si="11341">S609/S622</f>
        <v>5.090497737556561E-2</v>
      </c>
      <c r="CB609" s="129">
        <f t="shared" ref="CB609" si="11342">T609/T622</f>
        <v>5.5555555555555552E-2</v>
      </c>
      <c r="CC609" s="130">
        <f t="shared" ref="CC609" si="11343">U609/U622</f>
        <v>3.0518097941802696E-2</v>
      </c>
      <c r="CD609" s="131">
        <f t="shared" ref="CD609" si="11344">V609/V622</f>
        <v>5.4230279898218832E-2</v>
      </c>
      <c r="CE609" s="132">
        <f t="shared" ref="CE609" si="11345">W609/W622</f>
        <v>5.5195344970906071E-2</v>
      </c>
      <c r="CF609" s="129">
        <f t="shared" ref="CF609" si="11346">X609/X622</f>
        <v>4.9246444491615367E-2</v>
      </c>
      <c r="CG609" s="130">
        <f t="shared" ref="CG609" si="11347">Y609/Y622</f>
        <v>3.9227704566349983E-2</v>
      </c>
      <c r="CH609" s="131">
        <f t="shared" ref="CH609" si="11348">Z609/Z622</f>
        <v>6.4248198363258818E-2</v>
      </c>
      <c r="CI609" s="129">
        <f t="shared" ref="CI609" si="11349">AA609/AA622</f>
        <v>5.7543520309477757E-2</v>
      </c>
      <c r="CJ609" s="135">
        <f t="shared" ref="CJ609" si="11350">AB609/AB622</f>
        <v>5.1873308204103317E-2</v>
      </c>
      <c r="CK609" s="136">
        <f t="shared" ref="CK609" si="11351">AC609/AC622</f>
        <v>5.0747138819533341E-2</v>
      </c>
    </row>
    <row r="610" spans="1:89" ht="14" thickTop="1" x14ac:dyDescent="0.15">
      <c r="A610" s="146" t="s">
        <v>28</v>
      </c>
      <c r="B610" s="203">
        <v>355</v>
      </c>
      <c r="C610" s="197">
        <v>533</v>
      </c>
      <c r="D610" s="198">
        <v>189</v>
      </c>
      <c r="E610" s="199">
        <v>250</v>
      </c>
      <c r="F610" s="196">
        <v>356</v>
      </c>
      <c r="G610" s="200">
        <v>361</v>
      </c>
      <c r="H610" s="198">
        <v>589</v>
      </c>
      <c r="I610" s="199">
        <v>572</v>
      </c>
      <c r="J610" s="196">
        <v>151</v>
      </c>
      <c r="K610" s="197">
        <v>50</v>
      </c>
      <c r="L610" s="198">
        <v>317</v>
      </c>
      <c r="M610" s="196">
        <v>194</v>
      </c>
      <c r="N610" s="201">
        <v>622</v>
      </c>
      <c r="O610" s="204">
        <v>383</v>
      </c>
      <c r="P610" s="196">
        <v>331</v>
      </c>
      <c r="Q610" s="197">
        <v>231</v>
      </c>
      <c r="R610" s="198">
        <v>304</v>
      </c>
      <c r="S610" s="199">
        <v>356</v>
      </c>
      <c r="T610" s="196">
        <v>125</v>
      </c>
      <c r="U610" s="200">
        <v>36</v>
      </c>
      <c r="V610" s="198">
        <v>460</v>
      </c>
      <c r="W610" s="205">
        <v>311</v>
      </c>
      <c r="X610" s="196">
        <v>294</v>
      </c>
      <c r="Y610" s="200">
        <v>108</v>
      </c>
      <c r="Z610" s="198">
        <v>489</v>
      </c>
      <c r="AA610" s="196">
        <v>514</v>
      </c>
      <c r="AB610" s="172">
        <f t="shared" si="11049"/>
        <v>4582</v>
      </c>
      <c r="AC610" s="173">
        <f t="shared" si="11050"/>
        <v>3899</v>
      </c>
      <c r="BI610" s="146" t="s">
        <v>28</v>
      </c>
      <c r="BJ610" s="129">
        <f>B610/B622</f>
        <v>4.3250487329434699E-2</v>
      </c>
      <c r="BK610" s="130">
        <f t="shared" ref="BK610" si="11352">C610/C622</f>
        <v>6.2890855457227141E-2</v>
      </c>
      <c r="BL610" s="131">
        <f t="shared" ref="BL610" si="11353">D610/D622</f>
        <v>5.6790865384615384E-2</v>
      </c>
      <c r="BM610" s="132">
        <f t="shared" ref="BM610" si="11354">E610/E622</f>
        <v>6.0945880058508047E-2</v>
      </c>
      <c r="BN610" s="129">
        <f t="shared" ref="BN610" si="11355">F610/F622</f>
        <v>4.4361370716510903E-2</v>
      </c>
      <c r="BO610" s="130">
        <f t="shared" ref="BO610" si="11356">G610/G622</f>
        <v>4.89159891598916E-2</v>
      </c>
      <c r="BP610" s="131">
        <f t="shared" ref="BP610" si="11357">H610/H622</f>
        <v>5.8455736403334659E-2</v>
      </c>
      <c r="BQ610" s="132">
        <f t="shared" ref="BQ610" si="11358">I610/I622</f>
        <v>5.5826664064024985E-2</v>
      </c>
      <c r="BR610" s="129">
        <f t="shared" ref="BR610" si="11359">J610/J622</f>
        <v>7.0494864612511671E-2</v>
      </c>
      <c r="BS610" s="130">
        <f t="shared" ref="BS610" si="11360">K610/K622</f>
        <v>2.6191723415400735E-2</v>
      </c>
      <c r="BT610" s="131">
        <f t="shared" ref="BT610" si="11361">L610/L622</f>
        <v>6.0693088263450122E-2</v>
      </c>
      <c r="BU610" s="129">
        <f t="shared" ref="BU610" si="11362">M610/M622</f>
        <v>4.1532862342110899E-2</v>
      </c>
      <c r="BV610" s="133">
        <f t="shared" ref="BV610" si="11363">N610/N622</f>
        <v>6.3664278403275334E-2</v>
      </c>
      <c r="BW610" s="134">
        <f t="shared" ref="BW610" si="11364">O610/O622</f>
        <v>3.9253869017115917E-2</v>
      </c>
      <c r="BX610" s="129">
        <f t="shared" ref="BX610" si="11365">P610/P622</f>
        <v>6.2276575729068674E-2</v>
      </c>
      <c r="BY610" s="130">
        <f t="shared" ref="BY610" si="11366">Q610/Q622</f>
        <v>4.4889234356781965E-2</v>
      </c>
      <c r="BZ610" s="131">
        <f t="shared" ref="BZ610" si="11367">R610/R622</f>
        <v>4.9746359024709537E-2</v>
      </c>
      <c r="CA610" s="132">
        <f t="shared" ref="CA610" si="11368">S610/S622</f>
        <v>5.7530704589528116E-2</v>
      </c>
      <c r="CB610" s="129">
        <f t="shared" ref="CB610" si="11369">T610/T622</f>
        <v>7.4671445639187581E-2</v>
      </c>
      <c r="CC610" s="130">
        <f t="shared" ref="CC610" si="11370">U610/U622</f>
        <v>2.5550035486160399E-2</v>
      </c>
      <c r="CD610" s="131">
        <f t="shared" ref="CD610" si="11371">V610/V622</f>
        <v>7.3155216284987279E-2</v>
      </c>
      <c r="CE610" s="132">
        <f t="shared" ref="CE610" si="11372">W610/W622</f>
        <v>5.1704073150457192E-2</v>
      </c>
      <c r="CF610" s="129">
        <f t="shared" ref="CF610" si="11373">X610/X622</f>
        <v>6.2407132243684993E-2</v>
      </c>
      <c r="CG610" s="130">
        <f t="shared" ref="CG610" si="11374">Y610/Y622</f>
        <v>3.3098375727857801E-2</v>
      </c>
      <c r="CH610" s="131">
        <f t="shared" ref="CH610" si="11375">Z610/Z622</f>
        <v>5.9728838402345184E-2</v>
      </c>
      <c r="CI610" s="129">
        <f t="shared" ref="CI610" si="11376">AA610/AA622</f>
        <v>4.9709864603481625E-2</v>
      </c>
      <c r="CJ610" s="135">
        <f t="shared" ref="CJ610" si="11377">AB610/AB622</f>
        <v>5.7957448961521919E-2</v>
      </c>
      <c r="CK610" s="136">
        <f t="shared" ref="CK610" si="11378">AC610/AC622</f>
        <v>4.9416357207132992E-2</v>
      </c>
    </row>
    <row r="611" spans="1:89" x14ac:dyDescent="0.15">
      <c r="A611" s="137" t="s">
        <v>29</v>
      </c>
      <c r="B611" s="206">
        <v>371</v>
      </c>
      <c r="C611" s="190">
        <v>733</v>
      </c>
      <c r="D611" s="191">
        <v>233</v>
      </c>
      <c r="E611" s="192">
        <v>317</v>
      </c>
      <c r="F611" s="189">
        <v>462</v>
      </c>
      <c r="G611" s="193">
        <v>729</v>
      </c>
      <c r="H611" s="191">
        <v>677</v>
      </c>
      <c r="I611" s="192">
        <v>848</v>
      </c>
      <c r="J611" s="189">
        <v>213</v>
      </c>
      <c r="K611" s="190">
        <v>87</v>
      </c>
      <c r="L611" s="191">
        <v>490</v>
      </c>
      <c r="M611" s="189">
        <v>222</v>
      </c>
      <c r="N611" s="194">
        <v>790</v>
      </c>
      <c r="O611" s="207">
        <v>568</v>
      </c>
      <c r="P611" s="189">
        <v>474</v>
      </c>
      <c r="Q611" s="190">
        <v>325</v>
      </c>
      <c r="R611" s="191">
        <v>406</v>
      </c>
      <c r="S611" s="192">
        <v>464</v>
      </c>
      <c r="T611" s="189">
        <v>227</v>
      </c>
      <c r="U611" s="193">
        <v>52</v>
      </c>
      <c r="V611" s="191">
        <v>556</v>
      </c>
      <c r="W611" s="208">
        <v>393</v>
      </c>
      <c r="X611" s="189">
        <v>410</v>
      </c>
      <c r="Y611" s="193">
        <v>173</v>
      </c>
      <c r="Z611" s="191">
        <v>615</v>
      </c>
      <c r="AA611" s="189">
        <v>837</v>
      </c>
      <c r="AB611" s="172">
        <f t="shared" si="11049"/>
        <v>5924</v>
      </c>
      <c r="AC611" s="173">
        <f t="shared" si="11050"/>
        <v>5748</v>
      </c>
      <c r="BI611" s="137" t="s">
        <v>29</v>
      </c>
      <c r="BJ611" s="129">
        <f>B611/B622</f>
        <v>4.5199805068226122E-2</v>
      </c>
      <c r="BK611" s="130">
        <f t="shared" ref="BK611" si="11379">C611/C622</f>
        <v>8.648967551622419E-2</v>
      </c>
      <c r="BL611" s="131">
        <f t="shared" ref="BL611" si="11380">D611/D622</f>
        <v>7.0012019230769232E-2</v>
      </c>
      <c r="BM611" s="132">
        <f t="shared" ref="BM611" si="11381">E611/E622</f>
        <v>7.7279375914188195E-2</v>
      </c>
      <c r="BN611" s="129">
        <f t="shared" ref="BN611" si="11382">F611/F622</f>
        <v>5.7570093457943929E-2</v>
      </c>
      <c r="BO611" s="130">
        <f t="shared" ref="BO611" si="11383">G611/G622</f>
        <v>9.8780487804878053E-2</v>
      </c>
      <c r="BP611" s="131">
        <f t="shared" ref="BP611" si="11384">H611/H622</f>
        <v>6.718936085748313E-2</v>
      </c>
      <c r="BQ611" s="132">
        <f t="shared" ref="BQ611" si="11385">I611/I622</f>
        <v>8.2764005465547533E-2</v>
      </c>
      <c r="BR611" s="129">
        <f t="shared" ref="BR611" si="11386">J611/J622</f>
        <v>9.9439775910364139E-2</v>
      </c>
      <c r="BS611" s="130">
        <f t="shared" ref="BS611" si="11387">K611/K622</f>
        <v>4.5573598742797275E-2</v>
      </c>
      <c r="BT611" s="131">
        <f t="shared" ref="BT611" si="11388">L611/L622</f>
        <v>9.3815814665900818E-2</v>
      </c>
      <c r="BU611" s="129">
        <f t="shared" ref="BU611" si="11389">M611/M622</f>
        <v>4.7527296082209375E-2</v>
      </c>
      <c r="BV611" s="133">
        <f t="shared" ref="BV611" si="11390">N611/N622</f>
        <v>8.0859774820880248E-2</v>
      </c>
      <c r="BW611" s="134">
        <f t="shared" ref="BW611" si="11391">O611/O622</f>
        <v>5.8214615148098801E-2</v>
      </c>
      <c r="BX611" s="129">
        <f t="shared" ref="BX611" si="11392">P611/P622</f>
        <v>8.9181561618062094E-2</v>
      </c>
      <c r="BY611" s="130">
        <f t="shared" ref="BY611" si="11393">Q611/Q622</f>
        <v>6.3155849203264669E-2</v>
      </c>
      <c r="BZ611" s="131">
        <f t="shared" ref="BZ611" si="11394">R611/R622</f>
        <v>6.6437571592210767E-2</v>
      </c>
      <c r="CA611" s="132">
        <f t="shared" ref="CA611" si="11395">S611/S622</f>
        <v>7.498383968972204E-2</v>
      </c>
      <c r="CB611" s="129">
        <f t="shared" ref="CB611" si="11396">T611/T622</f>
        <v>0.13560334528076465</v>
      </c>
      <c r="CC611" s="130">
        <f t="shared" ref="CC611" si="11397">U611/U622</f>
        <v>3.6905606813342796E-2</v>
      </c>
      <c r="CD611" s="131">
        <f t="shared" ref="CD611" si="11398">V611/V622</f>
        <v>8.8422391857506361E-2</v>
      </c>
      <c r="CE611" s="132">
        <f t="shared" ref="CE611" si="11399">W611/W622</f>
        <v>6.5336658354114716E-2</v>
      </c>
      <c r="CF611" s="129">
        <f t="shared" ref="CF611" si="11400">X611/X622</f>
        <v>8.7030354489492673E-2</v>
      </c>
      <c r="CG611" s="130">
        <f t="shared" ref="CG611" si="11401">Y611/Y622</f>
        <v>5.3018694452957399E-2</v>
      </c>
      <c r="CH611" s="131">
        <f t="shared" ref="CH611" si="11402">Z611/Z622</f>
        <v>7.5119091242213262E-2</v>
      </c>
      <c r="CI611" s="129">
        <f t="shared" ref="CI611" si="11403">AA611/AA622</f>
        <v>8.0947775628626692E-2</v>
      </c>
      <c r="CJ611" s="135">
        <f t="shared" ref="CJ611" si="11404">AB611/AB622</f>
        <v>7.4932328164132658E-2</v>
      </c>
      <c r="CK611" s="136">
        <f t="shared" ref="CK611" si="11405">AC611/AC622</f>
        <v>7.2850787695973432E-2</v>
      </c>
    </row>
    <row r="612" spans="1:89" x14ac:dyDescent="0.15">
      <c r="A612" s="146" t="s">
        <v>30</v>
      </c>
      <c r="B612" s="203">
        <v>524</v>
      </c>
      <c r="C612" s="197">
        <v>861</v>
      </c>
      <c r="D612" s="198">
        <v>262</v>
      </c>
      <c r="E612" s="199">
        <v>371</v>
      </c>
      <c r="F612" s="196">
        <v>481</v>
      </c>
      <c r="G612" s="200">
        <v>913</v>
      </c>
      <c r="H612" s="198">
        <v>819</v>
      </c>
      <c r="I612" s="199">
        <v>977</v>
      </c>
      <c r="J612" s="196">
        <v>240</v>
      </c>
      <c r="K612" s="197">
        <v>67</v>
      </c>
      <c r="L612" s="198">
        <v>567</v>
      </c>
      <c r="M612" s="196">
        <v>208</v>
      </c>
      <c r="N612" s="201">
        <v>889</v>
      </c>
      <c r="O612" s="204">
        <v>632</v>
      </c>
      <c r="P612" s="196">
        <v>485</v>
      </c>
      <c r="Q612" s="197">
        <v>435</v>
      </c>
      <c r="R612" s="198">
        <v>362</v>
      </c>
      <c r="S612" s="199">
        <v>603</v>
      </c>
      <c r="T612" s="196">
        <v>231</v>
      </c>
      <c r="U612" s="200">
        <v>42</v>
      </c>
      <c r="V612" s="198">
        <v>607</v>
      </c>
      <c r="W612" s="205">
        <v>390</v>
      </c>
      <c r="X612" s="196">
        <v>484</v>
      </c>
      <c r="Y612" s="200">
        <v>194</v>
      </c>
      <c r="Z612" s="198">
        <v>544</v>
      </c>
      <c r="AA612" s="196">
        <v>954</v>
      </c>
      <c r="AB612" s="172">
        <f t="shared" si="11049"/>
        <v>6495</v>
      </c>
      <c r="AC612" s="173">
        <f t="shared" si="11050"/>
        <v>6647</v>
      </c>
      <c r="BI612" s="146" t="s">
        <v>30</v>
      </c>
      <c r="BJ612" s="129">
        <f>B612/B622</f>
        <v>6.38401559454191E-2</v>
      </c>
      <c r="BK612" s="130">
        <f t="shared" ref="BK612" si="11406">C612/C622</f>
        <v>0.10159292035398231</v>
      </c>
      <c r="BL612" s="131">
        <f t="shared" ref="BL612" si="11407">D612/D622</f>
        <v>7.8725961538461536E-2</v>
      </c>
      <c r="BM612" s="132">
        <f t="shared" ref="BM612" si="11408">E612/E622</f>
        <v>9.0443686006825938E-2</v>
      </c>
      <c r="BN612" s="129">
        <f t="shared" ref="BN612" si="11409">F612/F622</f>
        <v>5.9937694704049846E-2</v>
      </c>
      <c r="BO612" s="130">
        <f t="shared" ref="BO612" si="11410">G612/G622</f>
        <v>0.12371273712737127</v>
      </c>
      <c r="BP612" s="131">
        <f t="shared" ref="BP612" si="11411">H612/H622</f>
        <v>8.1282254863040887E-2</v>
      </c>
      <c r="BQ612" s="132">
        <f t="shared" ref="BQ612" si="11412">I612/I622</f>
        <v>9.5354284598867856E-2</v>
      </c>
      <c r="BR612" s="129">
        <f t="shared" ref="BR612" si="11413">J612/J622</f>
        <v>0.11204481792717087</v>
      </c>
      <c r="BS612" s="130">
        <f t="shared" ref="BS612" si="11414">K612/K622</f>
        <v>3.5096909376636981E-2</v>
      </c>
      <c r="BT612" s="131">
        <f t="shared" ref="BT612" si="11415">L612/L622</f>
        <v>0.10855829982768524</v>
      </c>
      <c r="BU612" s="129">
        <f t="shared" ref="BU612" si="11416">M612/M622</f>
        <v>4.4530079212160137E-2</v>
      </c>
      <c r="BV612" s="133">
        <f t="shared" ref="BV612" si="11417">N612/N622</f>
        <v>9.0992835209825998E-2</v>
      </c>
      <c r="BW612" s="134">
        <f t="shared" ref="BW612" si="11418">O612/O622</f>
        <v>6.4774008404222608E-2</v>
      </c>
      <c r="BX612" s="129">
        <f t="shared" ref="BX612" si="11419">P612/P622</f>
        <v>9.1251175917215432E-2</v>
      </c>
      <c r="BY612" s="130">
        <f t="shared" ref="BY612" si="11420">Q612/Q622</f>
        <v>8.4531675087446564E-2</v>
      </c>
      <c r="BZ612" s="131">
        <f t="shared" ref="BZ612" si="11421">R612/R622</f>
        <v>5.9237440680739648E-2</v>
      </c>
      <c r="CA612" s="132">
        <f t="shared" ref="CA612" si="11422">S612/S622</f>
        <v>9.7446670976082742E-2</v>
      </c>
      <c r="CB612" s="129">
        <f t="shared" ref="CB612" si="11423">T612/T622</f>
        <v>0.13799283154121864</v>
      </c>
      <c r="CC612" s="130">
        <f t="shared" ref="CC612" si="11424">U612/U622</f>
        <v>2.9808374733853796E-2</v>
      </c>
      <c r="CD612" s="131">
        <f t="shared" ref="CD612" si="11425">V612/V622</f>
        <v>9.653307888040713E-2</v>
      </c>
      <c r="CE612" s="132">
        <f t="shared" ref="CE612" si="11426">W612/W622</f>
        <v>6.4837905236907731E-2</v>
      </c>
      <c r="CF612" s="129">
        <f t="shared" ref="CF612" si="11427">X612/X622</f>
        <v>0.10273827212905964</v>
      </c>
      <c r="CG612" s="130">
        <f t="shared" ref="CG612" si="11428">Y612/Y622</f>
        <v>5.9454489733374194E-2</v>
      </c>
      <c r="CH612" s="131">
        <f t="shared" ref="CH612" si="11429">Z612/Z622</f>
        <v>6.6446805911811402E-2</v>
      </c>
      <c r="CI612" s="129">
        <f t="shared" ref="CI612" si="11430">AA612/AA622</f>
        <v>9.2263056092843326E-2</v>
      </c>
      <c r="CJ612" s="135">
        <f t="shared" ref="CJ612" si="11431">AB612/AB622</f>
        <v>8.2154873637076575E-2</v>
      </c>
      <c r="CK612" s="136">
        <f t="shared" ref="CK612" si="11432">AC612/AC622</f>
        <v>8.4244813120239292E-2</v>
      </c>
    </row>
    <row r="613" spans="1:89" x14ac:dyDescent="0.15">
      <c r="A613" s="137" t="s">
        <v>31</v>
      </c>
      <c r="B613" s="206">
        <v>569</v>
      </c>
      <c r="C613" s="190">
        <v>854</v>
      </c>
      <c r="D613" s="191">
        <v>176</v>
      </c>
      <c r="E613" s="192">
        <v>297</v>
      </c>
      <c r="F613" s="189">
        <v>381</v>
      </c>
      <c r="G613" s="193">
        <v>811</v>
      </c>
      <c r="H613" s="191">
        <v>704</v>
      </c>
      <c r="I613" s="192">
        <v>769</v>
      </c>
      <c r="J613" s="189">
        <v>212</v>
      </c>
      <c r="K613" s="190">
        <v>51</v>
      </c>
      <c r="L613" s="191">
        <v>505</v>
      </c>
      <c r="M613" s="189">
        <v>156</v>
      </c>
      <c r="N613" s="194">
        <v>709</v>
      </c>
      <c r="O613" s="207">
        <v>569</v>
      </c>
      <c r="P613" s="189">
        <v>345</v>
      </c>
      <c r="Q613" s="190">
        <v>394</v>
      </c>
      <c r="R613" s="191">
        <v>350</v>
      </c>
      <c r="S613" s="192">
        <v>494</v>
      </c>
      <c r="T613" s="189">
        <v>157</v>
      </c>
      <c r="U613" s="193">
        <v>39</v>
      </c>
      <c r="V613" s="191">
        <v>665</v>
      </c>
      <c r="W613" s="208">
        <v>276</v>
      </c>
      <c r="X613" s="189">
        <v>413</v>
      </c>
      <c r="Y613" s="193">
        <v>216</v>
      </c>
      <c r="Z613" s="191">
        <v>395</v>
      </c>
      <c r="AA613" s="189">
        <v>842</v>
      </c>
      <c r="AB613" s="172">
        <f t="shared" si="11049"/>
        <v>5581</v>
      </c>
      <c r="AC613" s="173">
        <f t="shared" si="11050"/>
        <v>5768</v>
      </c>
      <c r="BI613" s="137" t="s">
        <v>31</v>
      </c>
      <c r="BJ613" s="129">
        <f>B613/B622</f>
        <v>6.932261208576998E-2</v>
      </c>
      <c r="BK613" s="130">
        <f t="shared" ref="BK613" si="11433">C613/C622</f>
        <v>0.10076696165191741</v>
      </c>
      <c r="BL613" s="131">
        <f t="shared" ref="BL613" si="11434">D613/D622</f>
        <v>5.2884615384615384E-2</v>
      </c>
      <c r="BM613" s="132">
        <f t="shared" ref="BM613" si="11435">E613/E622</f>
        <v>7.240370550950756E-2</v>
      </c>
      <c r="BN613" s="129">
        <f t="shared" ref="BN613" si="11436">F613/F622</f>
        <v>4.7476635514018692E-2</v>
      </c>
      <c r="BO613" s="130">
        <f t="shared" ref="BO613" si="11437">G613/G622</f>
        <v>0.10989159891598917</v>
      </c>
      <c r="BP613" s="131">
        <f t="shared" ref="BP613" si="11438">H613/H622</f>
        <v>6.9868995633187769E-2</v>
      </c>
      <c r="BQ613" s="132">
        <f t="shared" ref="BQ613" si="11439">I613/I622</f>
        <v>7.5053679484676949E-2</v>
      </c>
      <c r="BR613" s="129">
        <f t="shared" ref="BR613" si="11440">J613/J622</f>
        <v>9.8972922502334262E-2</v>
      </c>
      <c r="BS613" s="130">
        <f t="shared" ref="BS613" si="11441">K613/K622</f>
        <v>2.6715557883708749E-2</v>
      </c>
      <c r="BT613" s="131">
        <f t="shared" ref="BT613" si="11442">L613/L622</f>
        <v>9.6687727359754935E-2</v>
      </c>
      <c r="BU613" s="129">
        <f t="shared" ref="BU613" si="11443">M613/M622</f>
        <v>3.3397559409120106E-2</v>
      </c>
      <c r="BV613" s="133">
        <f t="shared" ref="BV613" si="11444">N613/N622</f>
        <v>7.2569089048106453E-2</v>
      </c>
      <c r="BW613" s="134">
        <f t="shared" ref="BW613" si="11445">O613/O622</f>
        <v>5.8317105667725737E-2</v>
      </c>
      <c r="BX613" s="129">
        <f t="shared" ref="BX613" si="11446">P613/P622</f>
        <v>6.4910630291627469E-2</v>
      </c>
      <c r="BY613" s="130">
        <f t="shared" ref="BY613" si="11447">Q613/Q622</f>
        <v>7.6564321803342397E-2</v>
      </c>
      <c r="BZ613" s="131">
        <f t="shared" ref="BZ613" si="11448">R613/R622</f>
        <v>5.7273768613974797E-2</v>
      </c>
      <c r="CA613" s="132">
        <f t="shared" ref="CA613" si="11449">S613/S622</f>
        <v>7.9831932773109238E-2</v>
      </c>
      <c r="CB613" s="129">
        <f t="shared" ref="CB613" si="11450">T613/T622</f>
        <v>9.3787335722819595E-2</v>
      </c>
      <c r="CC613" s="130">
        <f t="shared" ref="CC613" si="11451">U613/U622</f>
        <v>2.7679205110007096E-2</v>
      </c>
      <c r="CD613" s="131">
        <f t="shared" ref="CD613" si="11452">V613/V622</f>
        <v>0.10575699745547074</v>
      </c>
      <c r="CE613" s="132">
        <f t="shared" ref="CE613" si="11453">W613/W622</f>
        <v>4.5885286783042392E-2</v>
      </c>
      <c r="CF613" s="129">
        <f t="shared" ref="CF613" si="11454">X613/X622</f>
        <v>8.7667161961367007E-2</v>
      </c>
      <c r="CG613" s="130">
        <f t="shared" ref="CG613" si="11455">Y613/Y622</f>
        <v>6.6196751455715602E-2</v>
      </c>
      <c r="CH613" s="131">
        <f t="shared" ref="CH613" si="11456">Z613/Z622</f>
        <v>4.8247221204348358E-2</v>
      </c>
      <c r="CI613" s="129">
        <f t="shared" ref="CI613" si="11457">AA613/AA622</f>
        <v>8.1431334622823981E-2</v>
      </c>
      <c r="CJ613" s="135">
        <f t="shared" ref="CJ613" si="11458">AB613/AB622</f>
        <v>7.0593741303852861E-2</v>
      </c>
      <c r="CK613" s="136">
        <f t="shared" ref="CK613" si="11459">AC613/AC622</f>
        <v>7.3104269907859218E-2</v>
      </c>
    </row>
    <row r="614" spans="1:89" x14ac:dyDescent="0.15">
      <c r="A614" s="146" t="s">
        <v>32</v>
      </c>
      <c r="B614" s="203">
        <v>669</v>
      </c>
      <c r="C614" s="197">
        <v>757</v>
      </c>
      <c r="D614" s="198">
        <v>123</v>
      </c>
      <c r="E614" s="199">
        <v>321</v>
      </c>
      <c r="F614" s="196">
        <v>294</v>
      </c>
      <c r="G614" s="200">
        <v>978</v>
      </c>
      <c r="H614" s="198">
        <v>648</v>
      </c>
      <c r="I614" s="199">
        <v>923</v>
      </c>
      <c r="J614" s="196">
        <v>182</v>
      </c>
      <c r="K614" s="197">
        <v>54</v>
      </c>
      <c r="L614" s="198">
        <v>504</v>
      </c>
      <c r="M614" s="196">
        <v>151</v>
      </c>
      <c r="N614" s="201">
        <v>730</v>
      </c>
      <c r="O614" s="204">
        <v>567</v>
      </c>
      <c r="P614" s="196">
        <v>240</v>
      </c>
      <c r="Q614" s="197">
        <v>420</v>
      </c>
      <c r="R614" s="198">
        <v>296</v>
      </c>
      <c r="S614" s="199">
        <v>486</v>
      </c>
      <c r="T614" s="196">
        <v>114</v>
      </c>
      <c r="U614" s="200">
        <v>29</v>
      </c>
      <c r="V614" s="198">
        <v>667</v>
      </c>
      <c r="W614" s="205">
        <v>259</v>
      </c>
      <c r="X614" s="196">
        <v>231</v>
      </c>
      <c r="Y614" s="200">
        <v>195</v>
      </c>
      <c r="Z614" s="198">
        <v>310</v>
      </c>
      <c r="AA614" s="196">
        <v>690</v>
      </c>
      <c r="AB614" s="172">
        <f t="shared" si="11049"/>
        <v>5008</v>
      </c>
      <c r="AC614" s="173">
        <f t="shared" si="11050"/>
        <v>5830</v>
      </c>
      <c r="BI614" s="146" t="s">
        <v>32</v>
      </c>
      <c r="BJ614" s="129">
        <f>B614/B622</f>
        <v>8.1505847953216373E-2</v>
      </c>
      <c r="BK614" s="130">
        <f t="shared" ref="BK614" si="11460">C614/C622</f>
        <v>8.9321533923303831E-2</v>
      </c>
      <c r="BL614" s="131">
        <f t="shared" ref="BL614" si="11461">D614/D622</f>
        <v>3.6959134615384616E-2</v>
      </c>
      <c r="BM614" s="132">
        <f t="shared" ref="BM614" si="11462">E614/E622</f>
        <v>7.825450999512433E-2</v>
      </c>
      <c r="BN614" s="129">
        <f t="shared" ref="BN614" si="11463">F614/F622</f>
        <v>3.6635514018691591E-2</v>
      </c>
      <c r="BO614" s="130">
        <f t="shared" ref="BO614" si="11464">G614/G622</f>
        <v>0.13252032520325202</v>
      </c>
      <c r="BP614" s="131">
        <f t="shared" ref="BP614" si="11465">H614/H622</f>
        <v>6.4311234616911475E-2</v>
      </c>
      <c r="BQ614" s="132">
        <f t="shared" ref="BQ614" si="11466">I614/I622</f>
        <v>9.0083935194222142E-2</v>
      </c>
      <c r="BR614" s="129">
        <f t="shared" ref="BR614" si="11467">J614/J622</f>
        <v>8.4967320261437912E-2</v>
      </c>
      <c r="BS614" s="130">
        <f t="shared" ref="BS614" si="11468">K614/K622</f>
        <v>2.8287061288632794E-2</v>
      </c>
      <c r="BT614" s="131">
        <f t="shared" ref="BT614" si="11469">L614/L622</f>
        <v>9.6496266513497991E-2</v>
      </c>
      <c r="BU614" s="129">
        <f t="shared" ref="BU614" si="11470">M614/M622</f>
        <v>3.2327124812673948E-2</v>
      </c>
      <c r="BV614" s="133">
        <f t="shared" ref="BV614" si="11471">N614/N622</f>
        <v>7.4718526100307062E-2</v>
      </c>
      <c r="BW614" s="134">
        <f t="shared" ref="BW614" si="11472">O614/O622</f>
        <v>5.8112124628471866E-2</v>
      </c>
      <c r="BX614" s="129">
        <f t="shared" ref="BX614" si="11473">P614/P622</f>
        <v>4.5155221072436504E-2</v>
      </c>
      <c r="BY614" s="130">
        <f t="shared" ref="BY614" si="11474">Q614/Q622</f>
        <v>8.1616789739603582E-2</v>
      </c>
      <c r="BZ614" s="131">
        <f t="shared" ref="BZ614" si="11475">R614/R622</f>
        <v>4.8437244313532975E-2</v>
      </c>
      <c r="CA614" s="132">
        <f t="shared" ref="CA614" si="11476">S614/S622</f>
        <v>7.8539107950872655E-2</v>
      </c>
      <c r="CB614" s="129">
        <f t="shared" ref="CB614" si="11477">T614/T622</f>
        <v>6.8100358422939072E-2</v>
      </c>
      <c r="CC614" s="130">
        <f t="shared" ref="CC614" si="11478">U614/U622</f>
        <v>2.0581973030518098E-2</v>
      </c>
      <c r="CD614" s="131">
        <f t="shared" ref="CD614" si="11479">V614/V622</f>
        <v>0.10607506361323155</v>
      </c>
      <c r="CE614" s="132">
        <f t="shared" ref="CE614" si="11480">W614/W622</f>
        <v>4.3059019118869495E-2</v>
      </c>
      <c r="CF614" s="129">
        <f t="shared" ref="CF614" si="11481">X614/X622</f>
        <v>4.9034175334323922E-2</v>
      </c>
      <c r="CG614" s="130">
        <f t="shared" ref="CG614" si="11482">Y614/Y622</f>
        <v>5.9760956175298807E-2</v>
      </c>
      <c r="CH614" s="131">
        <f t="shared" ref="CH614" si="11483">Z614/Z622</f>
        <v>3.7864907780627823E-2</v>
      </c>
      <c r="CI614" s="129">
        <f t="shared" ref="CI614" si="11484">AA614/AA622</f>
        <v>6.673114119922631E-2</v>
      </c>
      <c r="CJ614" s="135">
        <f t="shared" ref="CJ614" si="11485">AB614/AB622</f>
        <v>6.3345897948341723E-2</v>
      </c>
      <c r="CK614" s="136">
        <f t="shared" ref="CK614" si="11486">AC614/AC622</f>
        <v>7.3890064764705138E-2</v>
      </c>
    </row>
    <row r="615" spans="1:89" x14ac:dyDescent="0.15">
      <c r="A615" s="137" t="s">
        <v>33</v>
      </c>
      <c r="B615" s="206">
        <v>300</v>
      </c>
      <c r="C615" s="190">
        <v>389</v>
      </c>
      <c r="D615" s="191">
        <v>79</v>
      </c>
      <c r="E615" s="192">
        <v>205</v>
      </c>
      <c r="F615" s="189">
        <v>189</v>
      </c>
      <c r="G615" s="193">
        <v>607</v>
      </c>
      <c r="H615" s="191">
        <v>507</v>
      </c>
      <c r="I615" s="192">
        <v>502</v>
      </c>
      <c r="J615" s="189">
        <v>66</v>
      </c>
      <c r="K615" s="190">
        <v>65</v>
      </c>
      <c r="L615" s="191">
        <v>386</v>
      </c>
      <c r="M615" s="189">
        <v>135</v>
      </c>
      <c r="N615" s="194">
        <v>411</v>
      </c>
      <c r="O615" s="207">
        <v>456</v>
      </c>
      <c r="P615" s="189">
        <v>156</v>
      </c>
      <c r="Q615" s="190">
        <v>285</v>
      </c>
      <c r="R615" s="191">
        <v>251</v>
      </c>
      <c r="S615" s="192">
        <v>344</v>
      </c>
      <c r="T615" s="189">
        <v>50</v>
      </c>
      <c r="U615" s="193">
        <v>49</v>
      </c>
      <c r="V615" s="191">
        <v>465</v>
      </c>
      <c r="W615" s="208">
        <v>168</v>
      </c>
      <c r="X615" s="189">
        <v>152</v>
      </c>
      <c r="Y615" s="193">
        <v>141</v>
      </c>
      <c r="Z615" s="191">
        <v>215</v>
      </c>
      <c r="AA615" s="189">
        <v>504</v>
      </c>
      <c r="AB615" s="172">
        <f t="shared" si="11049"/>
        <v>3227</v>
      </c>
      <c r="AC615" s="173">
        <f t="shared" si="11050"/>
        <v>3850</v>
      </c>
      <c r="BI615" s="137" t="s">
        <v>33</v>
      </c>
      <c r="BJ615" s="129">
        <f>B615/B622</f>
        <v>3.6549707602339179E-2</v>
      </c>
      <c r="BK615" s="130">
        <f t="shared" ref="BK615" si="11487">C615/C622</f>
        <v>4.5899705014749263E-2</v>
      </c>
      <c r="BL615" s="131">
        <f t="shared" ref="BL615" si="11488">D615/D622</f>
        <v>2.3737980769230768E-2</v>
      </c>
      <c r="BM615" s="132">
        <f t="shared" ref="BM615" si="11489">E615/E622</f>
        <v>4.9975621647976594E-2</v>
      </c>
      <c r="BN615" s="129">
        <f t="shared" ref="BN615" si="11490">F615/F622</f>
        <v>2.355140186915888E-2</v>
      </c>
      <c r="BO615" s="130">
        <f t="shared" ref="BO615" si="11491">G615/G622</f>
        <v>8.2249322493224933E-2</v>
      </c>
      <c r="BP615" s="131">
        <f t="shared" ref="BP615" si="11492">H615/H622</f>
        <v>5.0317586343787218E-2</v>
      </c>
      <c r="BQ615" s="132">
        <f t="shared" ref="BQ615" si="11493">I615/I622</f>
        <v>4.8994729650595356E-2</v>
      </c>
      <c r="BR615" s="129">
        <f t="shared" ref="BR615" si="11494">J615/J622</f>
        <v>3.081232492997199E-2</v>
      </c>
      <c r="BS615" s="130">
        <f t="shared" ref="BS615" si="11495">K615/K622</f>
        <v>3.4049240440020952E-2</v>
      </c>
      <c r="BT615" s="131">
        <f t="shared" ref="BT615" si="11496">L615/L622</f>
        <v>7.390388665517901E-2</v>
      </c>
      <c r="BU615" s="129">
        <f t="shared" ref="BU615" si="11497">M615/M622</f>
        <v>2.8901734104046242E-2</v>
      </c>
      <c r="BV615" s="133">
        <f t="shared" ref="BV615" si="11498">N615/N622</f>
        <v>4.2067553735926307E-2</v>
      </c>
      <c r="BW615" s="134">
        <f t="shared" ref="BW615" si="11499">O615/O622</f>
        <v>4.6735676949882135E-2</v>
      </c>
      <c r="BX615" s="129">
        <f t="shared" ref="BX615" si="11500">P615/P622</f>
        <v>2.9350893697083727E-2</v>
      </c>
      <c r="BY615" s="130">
        <f t="shared" ref="BY615" si="11501">Q615/Q622</f>
        <v>5.5382821609016711E-2</v>
      </c>
      <c r="BZ615" s="131">
        <f t="shared" ref="BZ615" si="11502">R615/R622</f>
        <v>4.1073474063164785E-2</v>
      </c>
      <c r="CA615" s="132">
        <f t="shared" ref="CA615" si="11503">S615/S622</f>
        <v>5.5591467356173235E-2</v>
      </c>
      <c r="CB615" s="129">
        <f t="shared" ref="CB615" si="11504">T615/T622</f>
        <v>2.986857825567503E-2</v>
      </c>
      <c r="CC615" s="130">
        <f t="shared" ref="CC615" si="11505">U615/U622</f>
        <v>3.47764371894961E-2</v>
      </c>
      <c r="CD615" s="131">
        <f t="shared" ref="CD615" si="11506">V615/V622</f>
        <v>7.3950381679389318E-2</v>
      </c>
      <c r="CE615" s="132">
        <f t="shared" ref="CE615" si="11507">W615/W622</f>
        <v>2.7930174563591023E-2</v>
      </c>
      <c r="CF615" s="129">
        <f t="shared" ref="CF615" si="11508">X615/X622</f>
        <v>3.2264911908299727E-2</v>
      </c>
      <c r="CG615" s="130">
        <f t="shared" ref="CG615" si="11509">Y615/Y622</f>
        <v>4.3211768311369907E-2</v>
      </c>
      <c r="CH615" s="131">
        <f t="shared" ref="CH615" si="11510">Z615/Z622</f>
        <v>2.6261145718822522E-2</v>
      </c>
      <c r="CI615" s="129">
        <f t="shared" ref="CI615" si="11511">AA615/AA622</f>
        <v>4.874274661508704E-2</v>
      </c>
      <c r="CJ615" s="135">
        <f t="shared" ref="CJ615" si="11512">AB615/AB622</f>
        <v>4.0818133522224187E-2</v>
      </c>
      <c r="CK615" s="136">
        <f t="shared" ref="CK615" si="11513">AC615/AC622</f>
        <v>4.8795325788012829E-2</v>
      </c>
    </row>
    <row r="616" spans="1:89" x14ac:dyDescent="0.15">
      <c r="A616" s="146" t="s">
        <v>34</v>
      </c>
      <c r="B616" s="203">
        <v>20</v>
      </c>
      <c r="C616" s="197">
        <v>175</v>
      </c>
      <c r="D616" s="198">
        <v>21</v>
      </c>
      <c r="E616" s="199">
        <v>97</v>
      </c>
      <c r="F616" s="196">
        <v>51</v>
      </c>
      <c r="G616" s="200">
        <v>205</v>
      </c>
      <c r="H616" s="198">
        <v>97</v>
      </c>
      <c r="I616" s="199">
        <v>224</v>
      </c>
      <c r="J616" s="196">
        <v>16</v>
      </c>
      <c r="K616" s="197">
        <v>23</v>
      </c>
      <c r="L616" s="198">
        <v>135</v>
      </c>
      <c r="M616" s="196">
        <v>56</v>
      </c>
      <c r="N616" s="201">
        <v>109</v>
      </c>
      <c r="O616" s="204">
        <v>143</v>
      </c>
      <c r="P616" s="196">
        <v>91</v>
      </c>
      <c r="Q616" s="197">
        <v>104</v>
      </c>
      <c r="R616" s="198">
        <v>87</v>
      </c>
      <c r="S616" s="199">
        <v>140</v>
      </c>
      <c r="T616" s="196">
        <v>20</v>
      </c>
      <c r="U616" s="200">
        <v>52</v>
      </c>
      <c r="V616" s="198">
        <v>106</v>
      </c>
      <c r="W616" s="205">
        <v>81</v>
      </c>
      <c r="X616" s="196">
        <v>48</v>
      </c>
      <c r="Y616" s="200">
        <v>69</v>
      </c>
      <c r="Z616" s="198">
        <v>150</v>
      </c>
      <c r="AA616" s="196">
        <v>193</v>
      </c>
      <c r="AB616" s="172">
        <f t="shared" si="11049"/>
        <v>951</v>
      </c>
      <c r="AC616" s="173">
        <f t="shared" si="11050"/>
        <v>1562</v>
      </c>
      <c r="BI616" s="146" t="s">
        <v>34</v>
      </c>
      <c r="BJ616" s="129">
        <f>B616/B622</f>
        <v>2.4366471734892786E-3</v>
      </c>
      <c r="BK616" s="130">
        <f t="shared" ref="BK616" si="11514">C616/C622</f>
        <v>2.0648967551622419E-2</v>
      </c>
      <c r="BL616" s="131">
        <f t="shared" ref="BL616" si="11515">D616/D622</f>
        <v>6.310096153846154E-3</v>
      </c>
      <c r="BM616" s="132">
        <f t="shared" ref="BM616" si="11516">E616/E622</f>
        <v>2.3647001462701121E-2</v>
      </c>
      <c r="BN616" s="129">
        <f t="shared" ref="BN616" si="11517">F616/F622</f>
        <v>6.3551401869158877E-3</v>
      </c>
      <c r="BO616" s="130">
        <f t="shared" ref="BO616" si="11518">G616/G622</f>
        <v>2.7777777777777776E-2</v>
      </c>
      <c r="BP616" s="131">
        <f t="shared" ref="BP616" si="11519">H616/H622</f>
        <v>9.6268360460500194E-3</v>
      </c>
      <c r="BQ616" s="132">
        <f t="shared" ref="BQ616" si="11520">I616/I622</f>
        <v>2.1862190122974818E-2</v>
      </c>
      <c r="BR616" s="129">
        <f t="shared" ref="BR616" si="11521">J616/J622</f>
        <v>7.4696545284780582E-3</v>
      </c>
      <c r="BS616" s="130">
        <f t="shared" ref="BS616" si="11522">K616/K622</f>
        <v>1.2048192771084338E-2</v>
      </c>
      <c r="BT616" s="131">
        <f t="shared" ref="BT616" si="11523">L616/L622</f>
        <v>2.5847214244686962E-2</v>
      </c>
      <c r="BU616" s="129">
        <f t="shared" ref="BU616" si="11524">M616/M622</f>
        <v>1.1988867480196961E-2</v>
      </c>
      <c r="BV616" s="133">
        <f t="shared" ref="BV616" si="11525">N616/N622</f>
        <v>1.1156601842374617E-2</v>
      </c>
      <c r="BW616" s="134">
        <f t="shared" ref="BW616" si="11526">O616/O622</f>
        <v>1.4656144306651634E-2</v>
      </c>
      <c r="BX616" s="129">
        <f t="shared" ref="BX616" si="11527">P616/P622</f>
        <v>1.7121354656632174E-2</v>
      </c>
      <c r="BY616" s="130">
        <f t="shared" ref="BY616" si="11528">Q616/Q622</f>
        <v>2.0209871745044693E-2</v>
      </c>
      <c r="BZ616" s="131">
        <f t="shared" ref="BZ616" si="11529">R616/R622</f>
        <v>1.4236622484045164E-2</v>
      </c>
      <c r="CA616" s="132">
        <f t="shared" ref="CA616" si="11530">S616/S622</f>
        <v>2.2624434389140271E-2</v>
      </c>
      <c r="CB616" s="129">
        <f t="shared" ref="CB616" si="11531">T616/T622</f>
        <v>1.1947431302270013E-2</v>
      </c>
      <c r="CC616" s="130">
        <f t="shared" ref="CC616" si="11532">U616/U622</f>
        <v>3.6905606813342796E-2</v>
      </c>
      <c r="CD616" s="131">
        <f t="shared" ref="CD616" si="11533">V616/V622</f>
        <v>1.6857506361323157E-2</v>
      </c>
      <c r="CE616" s="132">
        <f t="shared" ref="CE616" si="11534">W616/W622</f>
        <v>1.3466334164588529E-2</v>
      </c>
      <c r="CF616" s="129">
        <f t="shared" ref="CF616" si="11535">X616/X622</f>
        <v>1.0188919549989387E-2</v>
      </c>
      <c r="CG616" s="130">
        <f t="shared" ref="CG616" si="11536">Y616/Y622</f>
        <v>2.1146184492798037E-2</v>
      </c>
      <c r="CH616" s="131">
        <f t="shared" ref="CH616" si="11537">Z616/Z622</f>
        <v>1.8321729571271528E-2</v>
      </c>
      <c r="CI616" s="129">
        <f t="shared" ref="CI616" si="11538">AA616/AA622</f>
        <v>1.8665377176015473E-2</v>
      </c>
      <c r="CJ616" s="135">
        <f t="shared" ref="CJ616" si="11539">AB616/AB622</f>
        <v>1.2029143160717447E-2</v>
      </c>
      <c r="CK616" s="136">
        <f t="shared" ref="CK616" si="11540">AC616/AC622</f>
        <v>1.9796960748279489E-2</v>
      </c>
    </row>
    <row r="617" spans="1:89" x14ac:dyDescent="0.15">
      <c r="A617" s="137" t="s">
        <v>35</v>
      </c>
      <c r="B617" s="206">
        <v>0</v>
      </c>
      <c r="C617" s="190">
        <v>60</v>
      </c>
      <c r="D617" s="191">
        <v>2</v>
      </c>
      <c r="E617" s="192">
        <v>31</v>
      </c>
      <c r="F617" s="189">
        <v>1</v>
      </c>
      <c r="G617" s="193">
        <v>38</v>
      </c>
      <c r="H617" s="191">
        <v>9</v>
      </c>
      <c r="I617" s="192">
        <v>73</v>
      </c>
      <c r="J617" s="189">
        <v>3</v>
      </c>
      <c r="K617" s="190">
        <v>6</v>
      </c>
      <c r="L617" s="191">
        <v>24</v>
      </c>
      <c r="M617" s="189">
        <v>4</v>
      </c>
      <c r="N617" s="194">
        <v>21</v>
      </c>
      <c r="O617" s="207">
        <v>16</v>
      </c>
      <c r="P617" s="189">
        <v>7</v>
      </c>
      <c r="Q617" s="190">
        <v>5</v>
      </c>
      <c r="R617" s="191">
        <v>15</v>
      </c>
      <c r="S617" s="192">
        <v>6</v>
      </c>
      <c r="T617" s="189">
        <v>2</v>
      </c>
      <c r="U617" s="193">
        <v>5</v>
      </c>
      <c r="V617" s="191">
        <v>5</v>
      </c>
      <c r="W617" s="208">
        <v>5</v>
      </c>
      <c r="X617" s="189">
        <v>5</v>
      </c>
      <c r="Y617" s="193">
        <v>19</v>
      </c>
      <c r="Z617" s="191">
        <v>18</v>
      </c>
      <c r="AA617" s="189">
        <v>16</v>
      </c>
      <c r="AB617" s="172">
        <f t="shared" si="11049"/>
        <v>112</v>
      </c>
      <c r="AC617" s="173">
        <f t="shared" si="11050"/>
        <v>284</v>
      </c>
      <c r="BI617" s="137" t="s">
        <v>35</v>
      </c>
      <c r="BJ617" s="129">
        <f>B617/B622</f>
        <v>0</v>
      </c>
      <c r="BK617" s="130">
        <f t="shared" ref="BK617" si="11541">C617/C622</f>
        <v>7.0796460176991149E-3</v>
      </c>
      <c r="BL617" s="131">
        <f t="shared" ref="BL617" si="11542">D617/D622</f>
        <v>6.0096153846153849E-4</v>
      </c>
      <c r="BM617" s="132">
        <f t="shared" ref="BM617" si="11543">E617/E622</f>
        <v>7.5572891272549974E-3</v>
      </c>
      <c r="BN617" s="129">
        <f t="shared" ref="BN617" si="11544">F617/F622</f>
        <v>1.2461059190031152E-4</v>
      </c>
      <c r="BO617" s="130">
        <f t="shared" ref="BO617" si="11545">G617/G622</f>
        <v>5.1490514905149056E-3</v>
      </c>
      <c r="BP617" s="131">
        <f t="shared" ref="BP617" si="11546">H617/H622</f>
        <v>8.9321159190154827E-4</v>
      </c>
      <c r="BQ617" s="132">
        <f t="shared" ref="BQ617" si="11547">I617/I622</f>
        <v>7.1247316025766149E-3</v>
      </c>
      <c r="BR617" s="129">
        <f t="shared" ref="BR617" si="11548">J617/J622</f>
        <v>1.4005602240896359E-3</v>
      </c>
      <c r="BS617" s="130">
        <f t="shared" ref="BS617" si="11549">K617/K622</f>
        <v>3.1430068098480882E-3</v>
      </c>
      <c r="BT617" s="131">
        <f t="shared" ref="BT617" si="11550">L617/L622</f>
        <v>4.595060310166571E-3</v>
      </c>
      <c r="BU617" s="129">
        <f t="shared" ref="BU617" si="11551">M617/M622</f>
        <v>8.5634767715692573E-4</v>
      </c>
      <c r="BV617" s="133">
        <f t="shared" ref="BV617" si="11552">N617/N622</f>
        <v>2.1494370522006142E-3</v>
      </c>
      <c r="BW617" s="134">
        <f t="shared" ref="BW617" si="11553">O617/O622</f>
        <v>1.6398483140309522E-3</v>
      </c>
      <c r="BX617" s="129">
        <f t="shared" ref="BX617" si="11554">P617/P622</f>
        <v>1.3170272812793979E-3</v>
      </c>
      <c r="BY617" s="130">
        <f t="shared" ref="BY617" si="11555">Q617/Q622</f>
        <v>9.7162844928099499E-4</v>
      </c>
      <c r="BZ617" s="131">
        <f t="shared" ref="BZ617" si="11556">R617/R622</f>
        <v>2.4545900834560628E-3</v>
      </c>
      <c r="CA617" s="132">
        <f t="shared" ref="CA617" si="11557">S617/S622</f>
        <v>9.6961861667744023E-4</v>
      </c>
      <c r="CB617" s="129">
        <f t="shared" ref="CB617" si="11558">T617/T622</f>
        <v>1.1947431302270011E-3</v>
      </c>
      <c r="CC617" s="130">
        <f t="shared" ref="CC617" si="11559">U617/U622</f>
        <v>3.5486160397444995E-3</v>
      </c>
      <c r="CD617" s="131">
        <f t="shared" ref="CD617" si="11560">V617/V622</f>
        <v>7.9516539440203557E-4</v>
      </c>
      <c r="CE617" s="132">
        <f t="shared" ref="CE617" si="11561">W617/W622</f>
        <v>8.3125519534497092E-4</v>
      </c>
      <c r="CF617" s="129">
        <f t="shared" ref="CF617" si="11562">X617/X622</f>
        <v>1.0613457864572277E-3</v>
      </c>
      <c r="CG617" s="130">
        <f t="shared" ref="CG617" si="11563">Y617/Y622</f>
        <v>5.8228623965675755E-3</v>
      </c>
      <c r="CH617" s="131">
        <f t="shared" ref="CH617" si="11564">Z617/Z622</f>
        <v>2.1986075485525836E-3</v>
      </c>
      <c r="CI617" s="129">
        <f t="shared" ref="CI617" si="11565">AA617/AA622</f>
        <v>1.5473887814313346E-3</v>
      </c>
      <c r="CJ617" s="135">
        <f t="shared" ref="CJ617" si="11566">AB617/AB622</f>
        <v>1.4166814237648309E-3</v>
      </c>
      <c r="CK617" s="136">
        <f t="shared" ref="CK617" si="11567">AC617/AC622</f>
        <v>3.599447408778089E-3</v>
      </c>
    </row>
    <row r="618" spans="1:89" x14ac:dyDescent="0.15">
      <c r="A618" s="146" t="s">
        <v>36</v>
      </c>
      <c r="B618" s="203">
        <v>0</v>
      </c>
      <c r="C618" s="197">
        <v>2</v>
      </c>
      <c r="D618" s="198">
        <v>0</v>
      </c>
      <c r="E618" s="199">
        <v>1</v>
      </c>
      <c r="F618" s="196">
        <v>0</v>
      </c>
      <c r="G618" s="200">
        <v>3</v>
      </c>
      <c r="H618" s="198">
        <v>0</v>
      </c>
      <c r="I618" s="199">
        <v>1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7</v>
      </c>
      <c r="BI618" s="146" t="s">
        <v>36</v>
      </c>
      <c r="BJ618" s="129">
        <f>B618/B622</f>
        <v>0</v>
      </c>
      <c r="BK618" s="130">
        <f t="shared" ref="BK618" si="11568">C618/C622</f>
        <v>2.3598820058997051E-4</v>
      </c>
      <c r="BL618" s="131">
        <f t="shared" ref="BL618" si="11569">D618/D622</f>
        <v>0</v>
      </c>
      <c r="BM618" s="132">
        <f t="shared" ref="BM618" si="11570">E618/E622</f>
        <v>2.4378352023403217E-4</v>
      </c>
      <c r="BN618" s="129">
        <f t="shared" ref="BN618" si="11571">F618/F622</f>
        <v>0</v>
      </c>
      <c r="BO618" s="130">
        <f t="shared" ref="BO618" si="11572">G618/G622</f>
        <v>4.0650406504065041E-4</v>
      </c>
      <c r="BP618" s="131">
        <f t="shared" ref="BP618" si="11573">H618/H622</f>
        <v>0</v>
      </c>
      <c r="BQ618" s="132">
        <f t="shared" ref="BQ618" si="11574">I618/I622</f>
        <v>9.7599063048994734E-5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8.8718774160023318E-5</v>
      </c>
    </row>
    <row r="619" spans="1:89" x14ac:dyDescent="0.15">
      <c r="A619" s="137" t="s">
        <v>37</v>
      </c>
      <c r="B619" s="59">
        <v>0</v>
      </c>
      <c r="C619" s="60">
        <v>0</v>
      </c>
      <c r="D619" s="139">
        <v>0</v>
      </c>
      <c r="E619" s="140">
        <v>0</v>
      </c>
      <c r="F619" s="138">
        <v>0</v>
      </c>
      <c r="G619" s="141">
        <v>0</v>
      </c>
      <c r="H619" s="139">
        <v>0</v>
      </c>
      <c r="I619" s="140">
        <v>0</v>
      </c>
      <c r="J619" s="138">
        <v>0</v>
      </c>
      <c r="K619" s="141">
        <v>0</v>
      </c>
      <c r="L619" s="139">
        <v>0</v>
      </c>
      <c r="M619" s="138">
        <v>0</v>
      </c>
      <c r="N619" s="142">
        <v>0</v>
      </c>
      <c r="O619" s="143">
        <v>0</v>
      </c>
      <c r="P619" s="138">
        <v>0</v>
      </c>
      <c r="Q619" s="141">
        <v>0</v>
      </c>
      <c r="R619" s="139"/>
      <c r="S619" s="140">
        <v>0</v>
      </c>
      <c r="T619" s="138">
        <v>0</v>
      </c>
      <c r="U619" s="141">
        <v>0</v>
      </c>
      <c r="V619" s="139">
        <v>0</v>
      </c>
      <c r="W619" s="140">
        <v>0</v>
      </c>
      <c r="X619" s="138">
        <v>0</v>
      </c>
      <c r="Y619" s="141">
        <v>0</v>
      </c>
      <c r="Z619" s="144">
        <v>0</v>
      </c>
      <c r="AA619" s="145">
        <v>0</v>
      </c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15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4" thickBot="1" x14ac:dyDescent="0.2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5" thickTop="1" thickBot="1" x14ac:dyDescent="0.2">
      <c r="A622" s="269" t="s">
        <v>13</v>
      </c>
      <c r="B622" s="20">
        <f t="shared" ref="B622:AA622" si="11676">SUM(B599:B621)</f>
        <v>8208</v>
      </c>
      <c r="C622" s="21">
        <f t="shared" si="11676"/>
        <v>8475</v>
      </c>
      <c r="D622" s="20">
        <f t="shared" si="11676"/>
        <v>3328</v>
      </c>
      <c r="E622" s="21">
        <f t="shared" si="11676"/>
        <v>4102</v>
      </c>
      <c r="F622" s="20">
        <f t="shared" si="11676"/>
        <v>8025</v>
      </c>
      <c r="G622" s="21">
        <f t="shared" si="11676"/>
        <v>7380</v>
      </c>
      <c r="H622" s="20">
        <f t="shared" si="11676"/>
        <v>10076</v>
      </c>
      <c r="I622" s="21">
        <f t="shared" si="11676"/>
        <v>10246</v>
      </c>
      <c r="J622" s="20">
        <f t="shared" si="11676"/>
        <v>2142</v>
      </c>
      <c r="K622" s="21">
        <f t="shared" si="11676"/>
        <v>1909</v>
      </c>
      <c r="L622" s="20">
        <f t="shared" si="11676"/>
        <v>5223</v>
      </c>
      <c r="M622" s="21">
        <f t="shared" si="11676"/>
        <v>4671</v>
      </c>
      <c r="N622" s="20">
        <f t="shared" si="11676"/>
        <v>9770</v>
      </c>
      <c r="O622" s="21">
        <f t="shared" si="11676"/>
        <v>9757</v>
      </c>
      <c r="P622" s="20">
        <f t="shared" si="11676"/>
        <v>5315</v>
      </c>
      <c r="Q622" s="21">
        <f t="shared" si="11676"/>
        <v>5146</v>
      </c>
      <c r="R622" s="20">
        <f t="shared" si="11676"/>
        <v>6111</v>
      </c>
      <c r="S622" s="21">
        <f t="shared" si="11676"/>
        <v>6188</v>
      </c>
      <c r="T622" s="20">
        <f t="shared" si="11676"/>
        <v>1674</v>
      </c>
      <c r="U622" s="21">
        <f t="shared" si="11676"/>
        <v>1409</v>
      </c>
      <c r="V622" s="20">
        <f t="shared" si="11676"/>
        <v>6288</v>
      </c>
      <c r="W622" s="21">
        <f t="shared" si="11676"/>
        <v>6015</v>
      </c>
      <c r="X622" s="20">
        <f t="shared" si="11676"/>
        <v>4711</v>
      </c>
      <c r="Y622" s="21">
        <f t="shared" si="11676"/>
        <v>3263</v>
      </c>
      <c r="Z622" s="20">
        <f t="shared" si="11676"/>
        <v>8187</v>
      </c>
      <c r="AA622" s="21">
        <f t="shared" si="11676"/>
        <v>10340</v>
      </c>
      <c r="AB622" s="174">
        <f t="shared" ref="AB622:AC622" si="11677">SUM(AB598:AB621)</f>
        <v>79058</v>
      </c>
      <c r="AC622" s="175">
        <f t="shared" si="11677"/>
        <v>78901</v>
      </c>
      <c r="BI622" s="269" t="s">
        <v>13</v>
      </c>
      <c r="BJ622" s="155">
        <f>SUM(BJ598:BJ621)</f>
        <v>1</v>
      </c>
      <c r="BK622" s="156">
        <f t="shared" ref="BK622:CK622" si="11678">SUM(BK598:BK621)</f>
        <v>1</v>
      </c>
      <c r="BL622" s="155">
        <f t="shared" si="11678"/>
        <v>1</v>
      </c>
      <c r="BM622" s="156">
        <f t="shared" si="11678"/>
        <v>1</v>
      </c>
      <c r="BN622" s="155">
        <f t="shared" si="11678"/>
        <v>1</v>
      </c>
      <c r="BO622" s="156">
        <f t="shared" si="11678"/>
        <v>1</v>
      </c>
      <c r="BP622" s="155">
        <f t="shared" si="11678"/>
        <v>1</v>
      </c>
      <c r="BQ622" s="156">
        <f t="shared" si="11678"/>
        <v>1</v>
      </c>
      <c r="BR622" s="155">
        <f t="shared" si="11678"/>
        <v>0.99999999999999989</v>
      </c>
      <c r="BS622" s="156">
        <f t="shared" si="11678"/>
        <v>1.0000000000000002</v>
      </c>
      <c r="BT622" s="155">
        <f t="shared" si="11678"/>
        <v>1</v>
      </c>
      <c r="BU622" s="156">
        <f t="shared" si="11678"/>
        <v>1</v>
      </c>
      <c r="BV622" s="155">
        <f t="shared" si="11678"/>
        <v>1.0000000000000002</v>
      </c>
      <c r="BW622" s="156">
        <f t="shared" si="11678"/>
        <v>0.99999999999999989</v>
      </c>
      <c r="BX622" s="155">
        <f t="shared" si="11678"/>
        <v>1.0000000000000002</v>
      </c>
      <c r="BY622" s="156">
        <f t="shared" si="11678"/>
        <v>0.99999999999999989</v>
      </c>
      <c r="BZ622" s="155">
        <f t="shared" si="11678"/>
        <v>1.0000000000000002</v>
      </c>
      <c r="CA622" s="156">
        <f t="shared" si="11678"/>
        <v>0.99999999999999989</v>
      </c>
      <c r="CB622" s="155">
        <f t="shared" si="11678"/>
        <v>1</v>
      </c>
      <c r="CC622" s="156">
        <f t="shared" si="11678"/>
        <v>1</v>
      </c>
      <c r="CD622" s="155">
        <f t="shared" si="11678"/>
        <v>1</v>
      </c>
      <c r="CE622" s="156">
        <f t="shared" si="11678"/>
        <v>0.99999999999999989</v>
      </c>
      <c r="CF622" s="155">
        <f t="shared" si="11678"/>
        <v>1.0000000000000002</v>
      </c>
      <c r="CG622" s="156">
        <f t="shared" si="11678"/>
        <v>0.99999999999999978</v>
      </c>
      <c r="CH622" s="155">
        <f t="shared" si="11678"/>
        <v>0.99999999999999989</v>
      </c>
      <c r="CI622" s="156">
        <f t="shared" si="11678"/>
        <v>0.99999999999999989</v>
      </c>
      <c r="CJ622" s="155">
        <f t="shared" si="11678"/>
        <v>0.99999999999999989</v>
      </c>
      <c r="CK622" s="156">
        <f t="shared" si="11678"/>
        <v>1</v>
      </c>
    </row>
    <row r="623" spans="1:89" ht="14" thickTop="1" x14ac:dyDescent="0.15">
      <c r="A623" s="187"/>
    </row>
    <row r="625" spans="1:89" x14ac:dyDescent="0.15">
      <c r="A625" s="301">
        <f>+A594+1</f>
        <v>44125</v>
      </c>
      <c r="B625" s="301"/>
      <c r="C625" s="301"/>
      <c r="D625" s="301"/>
      <c r="BI625" s="300">
        <f>+BI563+2</f>
        <v>44125</v>
      </c>
      <c r="BJ625" s="300"/>
      <c r="BK625" s="300"/>
      <c r="BL625" s="300"/>
    </row>
    <row r="626" spans="1:89" ht="14" thickBot="1" x14ac:dyDescent="0.2">
      <c r="AE626" s="272" t="s">
        <v>84</v>
      </c>
    </row>
    <row r="627" spans="1:89" ht="15" thickTop="1" thickBot="1" x14ac:dyDescent="0.2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 x14ac:dyDescent="0.2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 x14ac:dyDescent="0.15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645</v>
      </c>
      <c r="AG629" s="186">
        <f t="shared" ref="AG629:AV631" si="11679">SUMIF($A$9:$A$32,$AE629,C$629:C$652)</f>
        <v>420</v>
      </c>
      <c r="AH629" s="127">
        <f t="shared" si="11679"/>
        <v>254</v>
      </c>
      <c r="AI629" s="180">
        <f t="shared" si="11679"/>
        <v>284</v>
      </c>
      <c r="AJ629" s="126">
        <f t="shared" si="11679"/>
        <v>584</v>
      </c>
      <c r="AK629" s="128">
        <f t="shared" si="11679"/>
        <v>364</v>
      </c>
      <c r="AL629" s="127">
        <f t="shared" si="11679"/>
        <v>759</v>
      </c>
      <c r="AM629" s="180">
        <f t="shared" si="11679"/>
        <v>671</v>
      </c>
      <c r="AN629" s="126">
        <f t="shared" si="11679"/>
        <v>90</v>
      </c>
      <c r="AO629" s="128">
        <f t="shared" si="11679"/>
        <v>289</v>
      </c>
      <c r="AP629" s="127">
        <f t="shared" si="11679"/>
        <v>206</v>
      </c>
      <c r="AQ629" s="126">
        <f t="shared" si="11679"/>
        <v>565</v>
      </c>
      <c r="AR629" s="179">
        <f t="shared" si="11679"/>
        <v>735</v>
      </c>
      <c r="AS629" s="181">
        <f t="shared" si="11679"/>
        <v>896</v>
      </c>
      <c r="AT629" s="126">
        <f t="shared" si="11679"/>
        <v>497</v>
      </c>
      <c r="AU629" s="128">
        <f t="shared" si="11679"/>
        <v>449</v>
      </c>
      <c r="AV629" s="127">
        <f t="shared" si="11679"/>
        <v>600</v>
      </c>
      <c r="AW629" s="180">
        <f t="shared" ref="AW629:BE631" si="11680">SUMIF($A$9:$A$32,$AE629,S$629:S$652)</f>
        <v>337</v>
      </c>
      <c r="AX629" s="126">
        <f t="shared" si="11680"/>
        <v>125</v>
      </c>
      <c r="AY629" s="128">
        <f t="shared" si="11680"/>
        <v>241</v>
      </c>
      <c r="AZ629" s="127">
        <f t="shared" si="11680"/>
        <v>252</v>
      </c>
      <c r="BA629" s="180">
        <f t="shared" si="11680"/>
        <v>501</v>
      </c>
      <c r="BB629" s="126">
        <f t="shared" si="11680"/>
        <v>407</v>
      </c>
      <c r="BC629" s="128">
        <f t="shared" si="11680"/>
        <v>405</v>
      </c>
      <c r="BD629" s="184">
        <f t="shared" si="11680"/>
        <v>635</v>
      </c>
      <c r="BE629" s="185">
        <f t="shared" si="11680"/>
        <v>647</v>
      </c>
      <c r="BF629" s="170">
        <f>AF629+AH629+AJ629+AL629+AN629+AP629+AR629+AT629+AV629+AX629+AZ629+BB629+BD629</f>
        <v>5789</v>
      </c>
      <c r="BG629" s="171">
        <f>AG629+AI629+AK629+AM629+AO629+AQ629+AS629+AU629+AW629+AY629+BA629+BC629+BE629</f>
        <v>6069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15">
      <c r="A630" s="137" t="s">
        <v>17</v>
      </c>
      <c r="B630" s="189">
        <v>99</v>
      </c>
      <c r="C630" s="190">
        <v>0</v>
      </c>
      <c r="D630" s="191">
        <v>54</v>
      </c>
      <c r="E630" s="192">
        <v>0</v>
      </c>
      <c r="F630" s="189">
        <v>173</v>
      </c>
      <c r="G630" s="193">
        <v>0</v>
      </c>
      <c r="H630" s="191">
        <v>143</v>
      </c>
      <c r="I630" s="192">
        <v>0</v>
      </c>
      <c r="J630" s="189">
        <v>6</v>
      </c>
      <c r="K630" s="193">
        <v>0</v>
      </c>
      <c r="L630" s="191">
        <v>0</v>
      </c>
      <c r="M630" s="189">
        <v>0</v>
      </c>
      <c r="N630" s="194">
        <v>0</v>
      </c>
      <c r="O630" s="195">
        <v>0</v>
      </c>
      <c r="P630" s="189">
        <v>0</v>
      </c>
      <c r="Q630" s="193">
        <v>0</v>
      </c>
      <c r="R630" s="191">
        <v>0</v>
      </c>
      <c r="S630" s="192">
        <v>0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2">
        <f t="shared" ref="AB630:AB652" si="11708">SUM(B630,D630,F630,H630,J630,L630,N630,P630,R630,T630,V630,X630,Z630)</f>
        <v>475</v>
      </c>
      <c r="AC630" s="173">
        <f t="shared" ref="AC630:AC652" si="11709">SUM(C630,E630,G630,I630,K630,M630,O630,Q630,S630,U630,W630,Y630,AA630)</f>
        <v>0</v>
      </c>
      <c r="AE630" s="277" t="str">
        <f>$AE$10</f>
        <v>08:00 - 08:59</v>
      </c>
      <c r="AF630" s="126">
        <f>SUMIF($A$9:$A$32,$AE630,B$629:B$652)</f>
        <v>653</v>
      </c>
      <c r="AG630" s="190">
        <f t="shared" si="11679"/>
        <v>528</v>
      </c>
      <c r="AH630" s="191">
        <f t="shared" si="11679"/>
        <v>236</v>
      </c>
      <c r="AI630" s="192">
        <f t="shared" si="11679"/>
        <v>284</v>
      </c>
      <c r="AJ630" s="278">
        <f t="shared" si="11679"/>
        <v>733</v>
      </c>
      <c r="AK630" s="193">
        <f t="shared" si="11679"/>
        <v>353</v>
      </c>
      <c r="AL630" s="191">
        <f t="shared" si="11679"/>
        <v>712</v>
      </c>
      <c r="AM630" s="192">
        <f t="shared" si="11679"/>
        <v>588</v>
      </c>
      <c r="AN630" s="278">
        <f t="shared" si="11679"/>
        <v>97</v>
      </c>
      <c r="AO630" s="193">
        <f t="shared" si="11679"/>
        <v>217</v>
      </c>
      <c r="AP630" s="191">
        <f t="shared" si="11679"/>
        <v>243</v>
      </c>
      <c r="AQ630" s="278">
        <f t="shared" si="11679"/>
        <v>542</v>
      </c>
      <c r="AR630" s="194">
        <f t="shared" si="11679"/>
        <v>613</v>
      </c>
      <c r="AS630" s="195">
        <f t="shared" si="11679"/>
        <v>834</v>
      </c>
      <c r="AT630" s="278">
        <f t="shared" si="11679"/>
        <v>390</v>
      </c>
      <c r="AU630" s="193">
        <f t="shared" si="11679"/>
        <v>359</v>
      </c>
      <c r="AV630" s="191">
        <f t="shared" si="11679"/>
        <v>574</v>
      </c>
      <c r="AW630" s="192">
        <f t="shared" si="11680"/>
        <v>351</v>
      </c>
      <c r="AX630" s="278">
        <f t="shared" si="11680"/>
        <v>103</v>
      </c>
      <c r="AY630" s="193">
        <f t="shared" si="11680"/>
        <v>185</v>
      </c>
      <c r="AZ630" s="191">
        <f t="shared" si="11680"/>
        <v>233</v>
      </c>
      <c r="BA630" s="192">
        <f t="shared" si="11680"/>
        <v>473</v>
      </c>
      <c r="BB630" s="278">
        <f t="shared" si="11680"/>
        <v>340</v>
      </c>
      <c r="BC630" s="193">
        <f t="shared" si="11680"/>
        <v>290</v>
      </c>
      <c r="BD630" s="191">
        <f t="shared" si="11680"/>
        <v>601</v>
      </c>
      <c r="BE630" s="278">
        <f t="shared" si="11680"/>
        <v>570</v>
      </c>
      <c r="BF630" s="172">
        <f>SUM(AF630,AH630,AJ630,AL630,AN630,AP630,AR630,AT630,AV630,AX630,AZ630,BB630,BD630)</f>
        <v>5528</v>
      </c>
      <c r="BG630" s="173">
        <f>SUM(AG630,AI630,AK630,AM630,AO630,AQ630,AS630,AU630,AW630,AY630,BA630,BC630,BE630)</f>
        <v>5574</v>
      </c>
      <c r="BI630" s="137" t="s">
        <v>17</v>
      </c>
      <c r="BJ630" s="129">
        <f>B630/B653</f>
        <v>1.2255508789304283E-2</v>
      </c>
      <c r="BK630" s="130">
        <f t="shared" ref="BK630" si="11710">C630/C653</f>
        <v>0</v>
      </c>
      <c r="BL630" s="131">
        <f t="shared" ref="BL630" si="11711">D630/D653</f>
        <v>1.6453382084095063E-2</v>
      </c>
      <c r="BM630" s="132">
        <f t="shared" ref="BM630" si="11712">E630/E653</f>
        <v>0</v>
      </c>
      <c r="BN630" s="129">
        <f t="shared" ref="BN630" si="11713">F630/F653</f>
        <v>2.1464019851116626E-2</v>
      </c>
      <c r="BO630" s="130">
        <f t="shared" ref="BO630" si="11714">G630/G653</f>
        <v>0</v>
      </c>
      <c r="BP630" s="131">
        <f t="shared" ref="BP630" si="11715">H630/H653</f>
        <v>1.3493111907907153E-2</v>
      </c>
      <c r="BQ630" s="132">
        <f t="shared" ref="BQ630" si="11716">I630/I653</f>
        <v>0</v>
      </c>
      <c r="BR630" s="129">
        <f t="shared" ref="BR630" si="11717">J630/J653</f>
        <v>2.6978417266187052E-3</v>
      </c>
      <c r="BS630" s="130">
        <f t="shared" ref="BS630" si="11718">K630/K653</f>
        <v>0</v>
      </c>
      <c r="BT630" s="131">
        <f t="shared" ref="BT630" si="11719">L630/L653</f>
        <v>0</v>
      </c>
      <c r="BU630" s="129">
        <f t="shared" ref="BU630" si="11720">M630/M653</f>
        <v>0</v>
      </c>
      <c r="BV630" s="133">
        <f t="shared" ref="BV630" si="11721">N630/N653</f>
        <v>0</v>
      </c>
      <c r="BW630" s="134">
        <f t="shared" ref="BW630" si="11722">O630/O653</f>
        <v>0</v>
      </c>
      <c r="BX630" s="129">
        <f t="shared" ref="BX630" si="11723">P630/P653</f>
        <v>0</v>
      </c>
      <c r="BY630" s="130">
        <f t="shared" ref="BY630" si="11724">Q630/Q653</f>
        <v>0</v>
      </c>
      <c r="BZ630" s="131">
        <f t="shared" ref="BZ630" si="11725">R630/R653</f>
        <v>0</v>
      </c>
      <c r="CA630" s="132">
        <f t="shared" ref="CA630" si="11726">S630/S653</f>
        <v>0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0</v>
      </c>
      <c r="CE630" s="132">
        <f t="shared" ref="CE630" si="11730">W630/W653</f>
        <v>0</v>
      </c>
      <c r="CF630" s="129">
        <f t="shared" ref="CF630" si="11731">X630/X653</f>
        <v>0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5.8670223934981043E-3</v>
      </c>
      <c r="CK630" s="136">
        <f t="shared" ref="CK630" si="11736">AC630/AC653</f>
        <v>0</v>
      </c>
    </row>
    <row r="631" spans="1:89" ht="14" thickBot="1" x14ac:dyDescent="0.2">
      <c r="A631" s="146" t="s">
        <v>18</v>
      </c>
      <c r="B631" s="196">
        <v>510</v>
      </c>
      <c r="C631" s="197">
        <v>0</v>
      </c>
      <c r="D631" s="198">
        <v>187</v>
      </c>
      <c r="E631" s="199">
        <v>2</v>
      </c>
      <c r="F631" s="196">
        <v>633</v>
      </c>
      <c r="G631" s="200">
        <v>15</v>
      </c>
      <c r="H631" s="198">
        <v>435</v>
      </c>
      <c r="I631" s="199">
        <v>128</v>
      </c>
      <c r="J631" s="196">
        <v>39</v>
      </c>
      <c r="K631" s="200">
        <v>53</v>
      </c>
      <c r="L631" s="198">
        <v>103</v>
      </c>
      <c r="M631" s="196">
        <v>196</v>
      </c>
      <c r="N631" s="201">
        <v>328</v>
      </c>
      <c r="O631" s="202">
        <v>369</v>
      </c>
      <c r="P631" s="196">
        <v>189</v>
      </c>
      <c r="Q631" s="200">
        <v>242</v>
      </c>
      <c r="R631" s="198">
        <v>212</v>
      </c>
      <c r="S631" s="199">
        <v>168</v>
      </c>
      <c r="T631" s="196">
        <v>23</v>
      </c>
      <c r="U631" s="200">
        <v>82</v>
      </c>
      <c r="V631" s="198">
        <v>97</v>
      </c>
      <c r="W631" s="199">
        <v>187</v>
      </c>
      <c r="X631" s="196">
        <v>199</v>
      </c>
      <c r="Y631" s="200">
        <v>146</v>
      </c>
      <c r="Z631" s="198">
        <v>338</v>
      </c>
      <c r="AA631" s="196">
        <v>241</v>
      </c>
      <c r="AB631" s="172">
        <f t="shared" si="11708"/>
        <v>3293</v>
      </c>
      <c r="AC631" s="173">
        <f t="shared" si="11709"/>
        <v>1829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6.3134439217628124E-2</v>
      </c>
      <c r="BK631" s="130">
        <f t="shared" ref="BK631" si="11737">C631/C653</f>
        <v>0</v>
      </c>
      <c r="BL631" s="131">
        <f t="shared" ref="BL631" si="11738">D631/D653</f>
        <v>5.6977452772699576E-2</v>
      </c>
      <c r="BM631" s="132">
        <f t="shared" ref="BM631" si="11739">E631/E653</f>
        <v>4.9504950495049506E-4</v>
      </c>
      <c r="BN631" s="129">
        <f t="shared" ref="BN631" si="11740">F631/F653</f>
        <v>7.8535980148883369E-2</v>
      </c>
      <c r="BO631" s="130">
        <f t="shared" ref="BO631" si="11741">G631/G653</f>
        <v>2.0449897750511249E-3</v>
      </c>
      <c r="BP631" s="131">
        <f t="shared" ref="BP631" si="11742">H631/H653</f>
        <v>4.1045480279297983E-2</v>
      </c>
      <c r="BQ631" s="132">
        <f t="shared" ref="BQ631" si="11743">I631/I653</f>
        <v>1.2051595894925148E-2</v>
      </c>
      <c r="BR631" s="129">
        <f t="shared" ref="BR631" si="11744">J631/J653</f>
        <v>1.7535971223021581E-2</v>
      </c>
      <c r="BS631" s="130">
        <f t="shared" ref="BS631" si="11745">K631/K653</f>
        <v>2.7137736815156171E-2</v>
      </c>
      <c r="BT631" s="131">
        <f t="shared" ref="BT631" si="11746">L631/L653</f>
        <v>1.8871381458409674E-2</v>
      </c>
      <c r="BU631" s="129">
        <f t="shared" ref="BU631" si="11747">M631/M653</f>
        <v>3.9231385108086471E-2</v>
      </c>
      <c r="BV631" s="133">
        <f t="shared" ref="BV631" si="11748">N631/N653</f>
        <v>3.2705155050353971E-2</v>
      </c>
      <c r="BW631" s="134">
        <f t="shared" ref="BW631" si="11749">O631/O653</f>
        <v>3.669086208610918E-2</v>
      </c>
      <c r="BX631" s="129">
        <f t="shared" ref="BX631" si="11750">P631/P653</f>
        <v>3.4097059354140355E-2</v>
      </c>
      <c r="BY631" s="130">
        <f t="shared" ref="BY631" si="11751">Q631/Q653</f>
        <v>4.5990117825921703E-2</v>
      </c>
      <c r="BZ631" s="131">
        <f t="shared" ref="BZ631" si="11752">R631/R653</f>
        <v>3.2401039278618371E-2</v>
      </c>
      <c r="CA631" s="132">
        <f t="shared" ref="CA631" si="11753">S631/S653</f>
        <v>2.6078857497671529E-2</v>
      </c>
      <c r="CB631" s="129">
        <f t="shared" ref="CB631" si="11754">T631/T653</f>
        <v>1.4171287738755391E-2</v>
      </c>
      <c r="CC631" s="130">
        <f t="shared" ref="CC631" si="11755">U631/U653</f>
        <v>5.536799459824443E-2</v>
      </c>
      <c r="CD631" s="131">
        <f t="shared" ref="CD631" si="11756">V631/V653</f>
        <v>1.6204477113264282E-2</v>
      </c>
      <c r="CE631" s="132">
        <f t="shared" ref="CE631" si="11757">W631/W653</f>
        <v>3.1976744186046513E-2</v>
      </c>
      <c r="CF631" s="129">
        <f t="shared" ref="CF631" si="11758">X631/X653</f>
        <v>4.0879211175020545E-2</v>
      </c>
      <c r="CG631" s="130">
        <f t="shared" ref="CG631" si="11759">Y631/Y653</f>
        <v>4.310599350457632E-2</v>
      </c>
      <c r="CH631" s="131">
        <f t="shared" ref="CH631" si="11760">Z631/Z653</f>
        <v>3.898950282616219E-2</v>
      </c>
      <c r="CI631" s="129">
        <f t="shared" ref="CI631" si="11761">AA631/AA653</f>
        <v>2.2352068261918011E-2</v>
      </c>
      <c r="CJ631" s="135">
        <f t="shared" ref="CJ631" si="11762">AB631/AB653</f>
        <v>4.0673904719556328E-2</v>
      </c>
      <c r="CK631" s="136">
        <f t="shared" ref="CK631" si="11763">AC631/AC653</f>
        <v>2.2647630604638494E-2</v>
      </c>
    </row>
    <row r="632" spans="1:89" ht="15" thickTop="1" thickBot="1" x14ac:dyDescent="0.2">
      <c r="A632" s="137" t="s">
        <v>19</v>
      </c>
      <c r="B632" s="189">
        <v>714</v>
      </c>
      <c r="C632" s="190">
        <v>227</v>
      </c>
      <c r="D632" s="191">
        <v>242</v>
      </c>
      <c r="E632" s="192">
        <v>193</v>
      </c>
      <c r="F632" s="189">
        <v>653</v>
      </c>
      <c r="G632" s="193">
        <v>328</v>
      </c>
      <c r="H632" s="191">
        <v>669</v>
      </c>
      <c r="I632" s="192">
        <v>498</v>
      </c>
      <c r="J632" s="189">
        <v>89</v>
      </c>
      <c r="K632" s="193">
        <v>210</v>
      </c>
      <c r="L632" s="191">
        <v>240</v>
      </c>
      <c r="M632" s="189">
        <v>444</v>
      </c>
      <c r="N632" s="194">
        <v>617</v>
      </c>
      <c r="O632" s="195">
        <v>873</v>
      </c>
      <c r="P632" s="189">
        <v>481</v>
      </c>
      <c r="Q632" s="193">
        <v>436</v>
      </c>
      <c r="R632" s="191">
        <v>420</v>
      </c>
      <c r="S632" s="192">
        <v>356</v>
      </c>
      <c r="T632" s="189">
        <v>67</v>
      </c>
      <c r="U632" s="193">
        <v>178</v>
      </c>
      <c r="V632" s="191">
        <v>299</v>
      </c>
      <c r="W632" s="192">
        <v>393</v>
      </c>
      <c r="X632" s="189">
        <v>318</v>
      </c>
      <c r="Y632" s="193">
        <v>266</v>
      </c>
      <c r="Z632" s="191">
        <v>592</v>
      </c>
      <c r="AA632" s="189">
        <v>492</v>
      </c>
      <c r="AB632" s="172">
        <f t="shared" si="11708"/>
        <v>5401</v>
      </c>
      <c r="AC632" s="173">
        <f t="shared" si="11709"/>
        <v>4894</v>
      </c>
      <c r="AE632" s="269" t="s">
        <v>13</v>
      </c>
      <c r="AF632" s="20">
        <f t="shared" ref="AF632:BG632" si="11764">SUM(AF629:AF631)</f>
        <v>1298</v>
      </c>
      <c r="AG632" s="21">
        <f t="shared" si="11764"/>
        <v>948</v>
      </c>
      <c r="AH632" s="20">
        <f t="shared" si="11764"/>
        <v>490</v>
      </c>
      <c r="AI632" s="21">
        <f t="shared" si="11764"/>
        <v>568</v>
      </c>
      <c r="AJ632" s="20">
        <f t="shared" si="11764"/>
        <v>1317</v>
      </c>
      <c r="AK632" s="21">
        <f t="shared" si="11764"/>
        <v>717</v>
      </c>
      <c r="AL632" s="20">
        <f t="shared" si="11764"/>
        <v>1471</v>
      </c>
      <c r="AM632" s="21">
        <f t="shared" si="11764"/>
        <v>1259</v>
      </c>
      <c r="AN632" s="20">
        <f t="shared" si="11764"/>
        <v>187</v>
      </c>
      <c r="AO632" s="21">
        <f t="shared" si="11764"/>
        <v>506</v>
      </c>
      <c r="AP632" s="20">
        <f t="shared" si="11764"/>
        <v>449</v>
      </c>
      <c r="AQ632" s="21">
        <f t="shared" si="11764"/>
        <v>1107</v>
      </c>
      <c r="AR632" s="20">
        <f t="shared" si="11764"/>
        <v>1348</v>
      </c>
      <c r="AS632" s="21">
        <f t="shared" si="11764"/>
        <v>1730</v>
      </c>
      <c r="AT632" s="20">
        <f t="shared" si="11764"/>
        <v>887</v>
      </c>
      <c r="AU632" s="21">
        <f t="shared" si="11764"/>
        <v>808</v>
      </c>
      <c r="AV632" s="20">
        <f t="shared" si="11764"/>
        <v>1174</v>
      </c>
      <c r="AW632" s="21">
        <f t="shared" si="11764"/>
        <v>688</v>
      </c>
      <c r="AX632" s="20">
        <f t="shared" si="11764"/>
        <v>228</v>
      </c>
      <c r="AY632" s="21">
        <f t="shared" si="11764"/>
        <v>426</v>
      </c>
      <c r="AZ632" s="20">
        <f t="shared" si="11764"/>
        <v>485</v>
      </c>
      <c r="BA632" s="21">
        <f t="shared" si="11764"/>
        <v>974</v>
      </c>
      <c r="BB632" s="20">
        <f t="shared" si="11764"/>
        <v>747</v>
      </c>
      <c r="BC632" s="21">
        <f t="shared" si="11764"/>
        <v>695</v>
      </c>
      <c r="BD632" s="20">
        <f t="shared" si="11764"/>
        <v>1236</v>
      </c>
      <c r="BE632" s="21">
        <f t="shared" si="11764"/>
        <v>1217</v>
      </c>
      <c r="BF632" s="174">
        <f t="shared" si="11764"/>
        <v>11317</v>
      </c>
      <c r="BG632" s="175">
        <f t="shared" si="11764"/>
        <v>11643</v>
      </c>
      <c r="BI632" s="137" t="s">
        <v>19</v>
      </c>
      <c r="BJ632" s="129">
        <f>B632/B653</f>
        <v>8.838821490467938E-2</v>
      </c>
      <c r="BK632" s="130">
        <f t="shared" ref="BK632" si="11765">C632/C653</f>
        <v>2.6534190531852717E-2</v>
      </c>
      <c r="BL632" s="131">
        <f t="shared" ref="BL632" si="11766">D632/D653</f>
        <v>7.3735527117611208E-2</v>
      </c>
      <c r="BM632" s="132">
        <f t="shared" ref="BM632" si="11767">E632/E653</f>
        <v>4.7772277227722773E-2</v>
      </c>
      <c r="BN632" s="129">
        <f t="shared" ref="BN632" si="11768">F632/F653</f>
        <v>8.101736972704715E-2</v>
      </c>
      <c r="BO632" s="130">
        <f t="shared" ref="BO632" si="11769">G632/G653</f>
        <v>4.4717109747784596E-2</v>
      </c>
      <c r="BP632" s="131">
        <f t="shared" ref="BP632" si="11770">H632/H653</f>
        <v>6.3125117946782411E-2</v>
      </c>
      <c r="BQ632" s="132">
        <f t="shared" ref="BQ632" si="11771">I632/I653</f>
        <v>4.6888240278693157E-2</v>
      </c>
      <c r="BR632" s="129">
        <f t="shared" ref="BR632" si="11772">J632/J653</f>
        <v>4.0017985611510792E-2</v>
      </c>
      <c r="BS632" s="130">
        <f t="shared" ref="BS632" si="11773">K632/K653</f>
        <v>0.10752688172043011</v>
      </c>
      <c r="BT632" s="131">
        <f t="shared" ref="BT632" si="11774">L632/L653</f>
        <v>4.3972150971051664E-2</v>
      </c>
      <c r="BU632" s="129">
        <f t="shared" ref="BU632" si="11775">M632/M653</f>
        <v>8.8871096877501998E-2</v>
      </c>
      <c r="BV632" s="133">
        <f t="shared" ref="BV632" si="11776">N632/N653</f>
        <v>6.1521587396550004E-2</v>
      </c>
      <c r="BW632" s="134">
        <f t="shared" ref="BW632" si="11777">O632/O653</f>
        <v>8.6805210301282687E-2</v>
      </c>
      <c r="BX632" s="129">
        <f t="shared" ref="BX632" si="11778">P632/P653</f>
        <v>8.6776114017679956E-2</v>
      </c>
      <c r="BY632" s="130">
        <f t="shared" ref="BY632" si="11779">Q632/Q653</f>
        <v>8.2858228810338275E-2</v>
      </c>
      <c r="BZ632" s="131">
        <f t="shared" ref="BZ632" si="11780">R632/R653</f>
        <v>6.4190738193489222E-2</v>
      </c>
      <c r="CA632" s="132">
        <f t="shared" ref="CA632" si="11781">S632/S653</f>
        <v>5.5262340887923006E-2</v>
      </c>
      <c r="CB632" s="129">
        <f t="shared" ref="CB632" si="11782">T632/T653</f>
        <v>4.1281577325939615E-2</v>
      </c>
      <c r="CC632" s="130">
        <f t="shared" ref="CC632" si="11783">U632/U653</f>
        <v>0.12018906144496962</v>
      </c>
      <c r="CD632" s="131">
        <f t="shared" ref="CD632" si="11784">V632/V653</f>
        <v>4.9949883060474438E-2</v>
      </c>
      <c r="CE632" s="132">
        <f t="shared" ref="CE632" si="11785">W632/W653</f>
        <v>6.7202462380300962E-2</v>
      </c>
      <c r="CF632" s="129">
        <f t="shared" ref="CF632" si="11786">X632/X653</f>
        <v>6.5324568611339354E-2</v>
      </c>
      <c r="CG632" s="130">
        <f t="shared" ref="CG632" si="11787">Y632/Y653</f>
        <v>7.8535577206967813E-2</v>
      </c>
      <c r="CH632" s="131">
        <f t="shared" ref="CH632" si="11788">Z632/Z653</f>
        <v>6.8289306725112464E-2</v>
      </c>
      <c r="CI632" s="129">
        <f t="shared" ref="CI632" si="11789">AA632/AA653</f>
        <v>4.5631608235948806E-2</v>
      </c>
      <c r="CJ632" s="135">
        <f t="shared" ref="CJ632" si="11790">AB632/AB653</f>
        <v>6.6711132520596336E-2</v>
      </c>
      <c r="CK632" s="136">
        <f t="shared" ref="CK632" si="11791">AC632/AC653</f>
        <v>6.0600056959595833E-2</v>
      </c>
    </row>
    <row r="633" spans="1:89" ht="14" thickTop="1" x14ac:dyDescent="0.15">
      <c r="A633" s="146" t="s">
        <v>20</v>
      </c>
      <c r="B633" s="196">
        <v>645</v>
      </c>
      <c r="C633" s="197">
        <v>420</v>
      </c>
      <c r="D633" s="198">
        <v>254</v>
      </c>
      <c r="E633" s="199">
        <v>284</v>
      </c>
      <c r="F633" s="196">
        <v>584</v>
      </c>
      <c r="G633" s="200">
        <v>364</v>
      </c>
      <c r="H633" s="198">
        <v>759</v>
      </c>
      <c r="I633" s="199">
        <v>671</v>
      </c>
      <c r="J633" s="196">
        <v>90</v>
      </c>
      <c r="K633" s="200">
        <v>289</v>
      </c>
      <c r="L633" s="198">
        <v>206</v>
      </c>
      <c r="M633" s="196">
        <v>565</v>
      </c>
      <c r="N633" s="201">
        <v>735</v>
      </c>
      <c r="O633" s="202">
        <v>896</v>
      </c>
      <c r="P633" s="196">
        <v>497</v>
      </c>
      <c r="Q633" s="200">
        <v>449</v>
      </c>
      <c r="R633" s="198">
        <v>600</v>
      </c>
      <c r="S633" s="199">
        <v>337</v>
      </c>
      <c r="T633" s="196">
        <v>125</v>
      </c>
      <c r="U633" s="200">
        <v>241</v>
      </c>
      <c r="V633" s="198">
        <v>252</v>
      </c>
      <c r="W633" s="199">
        <v>501</v>
      </c>
      <c r="X633" s="196">
        <v>407</v>
      </c>
      <c r="Y633" s="200">
        <v>405</v>
      </c>
      <c r="Z633" s="198">
        <v>635</v>
      </c>
      <c r="AA633" s="196">
        <v>647</v>
      </c>
      <c r="AB633" s="172">
        <f t="shared" si="11708"/>
        <v>5789</v>
      </c>
      <c r="AC633" s="173">
        <f t="shared" si="11709"/>
        <v>6069</v>
      </c>
      <c r="BI633" s="146" t="s">
        <v>20</v>
      </c>
      <c r="BJ633" s="129">
        <f>B633/B653</f>
        <v>7.9846496657588514E-2</v>
      </c>
      <c r="BK633" s="130">
        <f t="shared" ref="BK633" si="11792">C633/C653</f>
        <v>4.9094097019286964E-2</v>
      </c>
      <c r="BL633" s="131">
        <f t="shared" ref="BL633" si="11793">D633/D653</f>
        <v>7.7391834247410113E-2</v>
      </c>
      <c r="BM633" s="132">
        <f t="shared" ref="BM633" si="11794">E633/E653</f>
        <v>7.0297029702970304E-2</v>
      </c>
      <c r="BN633" s="129">
        <f t="shared" ref="BN633" si="11795">F633/F653</f>
        <v>7.2456575682382132E-2</v>
      </c>
      <c r="BO633" s="130">
        <f t="shared" ref="BO633" si="11796">G633/G653</f>
        <v>4.9625085207907295E-2</v>
      </c>
      <c r="BP633" s="131">
        <f t="shared" ref="BP633" si="11797">H633/H653</f>
        <v>7.1617286280430265E-2</v>
      </c>
      <c r="BQ633" s="132">
        <f t="shared" ref="BQ633" si="11798">I633/I653</f>
        <v>6.3176725355427926E-2</v>
      </c>
      <c r="BR633" s="129">
        <f t="shared" ref="BR633" si="11799">J633/J653</f>
        <v>4.0467625899280574E-2</v>
      </c>
      <c r="BS633" s="130">
        <f t="shared" ref="BS633" si="11800">K633/K653</f>
        <v>0.14797747055811572</v>
      </c>
      <c r="BT633" s="131">
        <f t="shared" ref="BT633" si="11801">L633/L653</f>
        <v>3.7742762916819349E-2</v>
      </c>
      <c r="BU633" s="129">
        <f t="shared" ref="BU633" si="11802">M633/M653</f>
        <v>0.11309047237790232</v>
      </c>
      <c r="BV633" s="133">
        <f t="shared" ref="BV633" si="11803">N633/N653</f>
        <v>7.3287466347591979E-2</v>
      </c>
      <c r="BW633" s="134">
        <f t="shared" ref="BW633" si="11804">O633/O653</f>
        <v>8.9092174604752911E-2</v>
      </c>
      <c r="BX633" s="129">
        <f t="shared" ref="BX633" si="11805">P633/P653</f>
        <v>8.9662637560887604E-2</v>
      </c>
      <c r="BY633" s="130">
        <f t="shared" ref="BY633" si="11806">Q633/Q653</f>
        <v>8.5328772329912581E-2</v>
      </c>
      <c r="BZ633" s="131">
        <f t="shared" ref="BZ633" si="11807">R633/R653</f>
        <v>9.170105456212746E-2</v>
      </c>
      <c r="CA633" s="132">
        <f t="shared" ref="CA633" si="11808">S633/S653</f>
        <v>5.2312946289972059E-2</v>
      </c>
      <c r="CB633" s="129">
        <f t="shared" ref="CB633" si="11809">T633/T653</f>
        <v>7.7017868145409729E-2</v>
      </c>
      <c r="CC633" s="130">
        <f t="shared" ref="CC633" si="11810">U633/U653</f>
        <v>0.16272788656313303</v>
      </c>
      <c r="CD633" s="131">
        <f t="shared" ref="CD633" si="11811">V633/V653</f>
        <v>4.2098229201470098E-2</v>
      </c>
      <c r="CE633" s="132">
        <f t="shared" ref="CE633" si="11812">W633/W653</f>
        <v>8.5670314637482897E-2</v>
      </c>
      <c r="CF633" s="129">
        <f t="shared" ref="CF633" si="11813">X633/X653</f>
        <v>8.3607230895645035E-2</v>
      </c>
      <c r="CG633" s="130">
        <f t="shared" ref="CG633" si="11814">Y633/Y653</f>
        <v>0.11957484499557131</v>
      </c>
      <c r="CH633" s="131">
        <f t="shared" ref="CH633" si="11815">Z633/Z653</f>
        <v>7.3249509747375707E-2</v>
      </c>
      <c r="CI633" s="129">
        <f t="shared" ref="CI633" si="11816">AA633/AA653</f>
        <v>6.0007419773696904E-2</v>
      </c>
      <c r="CJ633" s="135">
        <f t="shared" ref="CJ633" si="11817">AB633/AB653</f>
        <v>7.1503563444127421E-2</v>
      </c>
      <c r="CK633" s="136">
        <f t="shared" ref="CK633" si="11818">AC633/AC653</f>
        <v>7.5149518939065615E-2</v>
      </c>
    </row>
    <row r="634" spans="1:89" ht="14" thickBot="1" x14ac:dyDescent="0.2">
      <c r="A634" s="137" t="s">
        <v>21</v>
      </c>
      <c r="B634" s="189">
        <v>653</v>
      </c>
      <c r="C634" s="190">
        <v>528</v>
      </c>
      <c r="D634" s="191">
        <v>236</v>
      </c>
      <c r="E634" s="192">
        <v>284</v>
      </c>
      <c r="F634" s="189">
        <v>733</v>
      </c>
      <c r="G634" s="193">
        <v>353</v>
      </c>
      <c r="H634" s="191">
        <v>712</v>
      </c>
      <c r="I634" s="192">
        <v>588</v>
      </c>
      <c r="J634" s="189">
        <v>97</v>
      </c>
      <c r="K634" s="193">
        <v>217</v>
      </c>
      <c r="L634" s="191">
        <v>243</v>
      </c>
      <c r="M634" s="189">
        <v>542</v>
      </c>
      <c r="N634" s="194">
        <v>613</v>
      </c>
      <c r="O634" s="195">
        <v>834</v>
      </c>
      <c r="P634" s="189">
        <v>390</v>
      </c>
      <c r="Q634" s="193">
        <v>359</v>
      </c>
      <c r="R634" s="191">
        <v>574</v>
      </c>
      <c r="S634" s="192">
        <v>351</v>
      </c>
      <c r="T634" s="189">
        <v>103</v>
      </c>
      <c r="U634" s="193">
        <v>185</v>
      </c>
      <c r="V634" s="191">
        <v>233</v>
      </c>
      <c r="W634" s="192">
        <v>473</v>
      </c>
      <c r="X634" s="189">
        <v>340</v>
      </c>
      <c r="Y634" s="193">
        <v>290</v>
      </c>
      <c r="Z634" s="191">
        <v>601</v>
      </c>
      <c r="AA634" s="189">
        <v>570</v>
      </c>
      <c r="AB634" s="172">
        <f t="shared" si="11708"/>
        <v>5528</v>
      </c>
      <c r="AC634" s="173">
        <f t="shared" si="11709"/>
        <v>5574</v>
      </c>
      <c r="AE634" s="272" t="s">
        <v>85</v>
      </c>
      <c r="BI634" s="137" t="s">
        <v>21</v>
      </c>
      <c r="BJ634" s="129">
        <f>B634/B653</f>
        <v>8.0836840802178761E-2</v>
      </c>
      <c r="BK634" s="130">
        <f t="shared" ref="BK634" si="11819">C634/C653</f>
        <v>6.1718293395675042E-2</v>
      </c>
      <c r="BL634" s="131">
        <f t="shared" ref="BL634" si="11820">D634/D653</f>
        <v>7.1907373552711762E-2</v>
      </c>
      <c r="BM634" s="132">
        <f t="shared" ref="BM634" si="11821">E634/E653</f>
        <v>7.0297029702970304E-2</v>
      </c>
      <c r="BN634" s="129">
        <f t="shared" ref="BN634" si="11822">F634/F653</f>
        <v>9.0942928039702234E-2</v>
      </c>
      <c r="BO634" s="130">
        <f t="shared" ref="BO634" si="11823">G634/G653</f>
        <v>4.812542603953647E-2</v>
      </c>
      <c r="BP634" s="131">
        <f t="shared" ref="BP634" si="11824">H634/H653</f>
        <v>6.7182487261747498E-2</v>
      </c>
      <c r="BQ634" s="132">
        <f t="shared" ref="BQ634" si="11825">I634/I653</f>
        <v>5.5362018642312397E-2</v>
      </c>
      <c r="BR634" s="129">
        <f t="shared" ref="BR634" si="11826">J634/J653</f>
        <v>4.3615107913669064E-2</v>
      </c>
      <c r="BS634" s="130">
        <f t="shared" ref="BS634" si="11827">K634/K653</f>
        <v>0.1111111111111111</v>
      </c>
      <c r="BT634" s="131">
        <f t="shared" ref="BT634" si="11828">L634/L653</f>
        <v>4.452180285818981E-2</v>
      </c>
      <c r="BU634" s="129">
        <f t="shared" ref="BU634" si="11829">M634/M653</f>
        <v>0.10848678943154523</v>
      </c>
      <c r="BV634" s="133">
        <f t="shared" ref="BV634" si="11830">N634/N653</f>
        <v>6.1122744042277397E-2</v>
      </c>
      <c r="BW634" s="134">
        <f t="shared" ref="BW634" si="11831">O634/O653</f>
        <v>8.2927314308441885E-2</v>
      </c>
      <c r="BX634" s="129">
        <f t="shared" ref="BX634" si="11832">P634/P653</f>
        <v>7.0359011365686452E-2</v>
      </c>
      <c r="BY634" s="130">
        <f t="shared" ref="BY634" si="11833">Q634/Q653</f>
        <v>6.8225009502090456E-2</v>
      </c>
      <c r="BZ634" s="131">
        <f t="shared" ref="BZ634" si="11834">R634/R653</f>
        <v>8.7727342197768607E-2</v>
      </c>
      <c r="CA634" s="132">
        <f t="shared" ref="CA634" si="11835">S634/S653</f>
        <v>5.4486184414778017E-2</v>
      </c>
      <c r="CB634" s="129">
        <f t="shared" ref="CB634" si="11836">T634/T653</f>
        <v>6.3462723351817615E-2</v>
      </c>
      <c r="CC634" s="130">
        <f t="shared" ref="CC634" si="11837">U634/U653</f>
        <v>0.12491559756920999</v>
      </c>
      <c r="CD634" s="131">
        <f t="shared" ref="CD634" si="11838">V634/V653</f>
        <v>3.8924156364851317E-2</v>
      </c>
      <c r="CE634" s="132">
        <f t="shared" ref="CE634" si="11839">W634/W653</f>
        <v>8.0882352941176475E-2</v>
      </c>
      <c r="CF634" s="129">
        <f t="shared" ref="CF634" si="11840">X634/X653</f>
        <v>6.9843878389482333E-2</v>
      </c>
      <c r="CG634" s="130">
        <f t="shared" ref="CG634" si="11841">Y634/Y653</f>
        <v>8.5621493947446115E-2</v>
      </c>
      <c r="CH634" s="131">
        <f t="shared" ref="CH634" si="11842">Z634/Z653</f>
        <v>6.9327488753028035E-2</v>
      </c>
      <c r="CI634" s="129">
        <f t="shared" ref="CI634" si="11843">AA634/AA653</f>
        <v>5.2865887590428491E-2</v>
      </c>
      <c r="CJ634" s="135">
        <f t="shared" ref="CJ634" si="11844">AB634/AB653</f>
        <v>6.8279789034226351E-2</v>
      </c>
      <c r="CK634" s="136">
        <f t="shared" ref="CK634" si="11845">AC634/AC653</f>
        <v>6.9020171126437921E-2</v>
      </c>
    </row>
    <row r="635" spans="1:89" ht="15" thickTop="1" thickBot="1" x14ac:dyDescent="0.2">
      <c r="A635" s="146" t="s">
        <v>22</v>
      </c>
      <c r="B635" s="196">
        <v>567</v>
      </c>
      <c r="C635" s="197">
        <v>663</v>
      </c>
      <c r="D635" s="198">
        <v>212</v>
      </c>
      <c r="E635" s="199">
        <v>237</v>
      </c>
      <c r="F635" s="196">
        <v>794</v>
      </c>
      <c r="G635" s="200">
        <v>219</v>
      </c>
      <c r="H635" s="198">
        <v>721</v>
      </c>
      <c r="I635" s="199">
        <v>703</v>
      </c>
      <c r="J635" s="196">
        <v>127</v>
      </c>
      <c r="K635" s="200">
        <v>222</v>
      </c>
      <c r="L635" s="198">
        <v>230</v>
      </c>
      <c r="M635" s="196">
        <v>539</v>
      </c>
      <c r="N635" s="201">
        <v>645</v>
      </c>
      <c r="O635" s="202">
        <v>855</v>
      </c>
      <c r="P635" s="196">
        <v>407</v>
      </c>
      <c r="Q635" s="200">
        <v>304</v>
      </c>
      <c r="R635" s="198">
        <v>562</v>
      </c>
      <c r="S635" s="199">
        <v>351</v>
      </c>
      <c r="T635" s="196">
        <v>61</v>
      </c>
      <c r="U635" s="200">
        <v>88</v>
      </c>
      <c r="V635" s="198">
        <v>265</v>
      </c>
      <c r="W635" s="199">
        <v>523</v>
      </c>
      <c r="X635" s="196">
        <v>273</v>
      </c>
      <c r="Y635" s="200">
        <v>255</v>
      </c>
      <c r="Z635" s="198">
        <v>592</v>
      </c>
      <c r="AA635" s="196">
        <v>624</v>
      </c>
      <c r="AB635" s="172">
        <f t="shared" si="11708"/>
        <v>5456</v>
      </c>
      <c r="AC635" s="173">
        <f t="shared" si="11709"/>
        <v>5583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7.0190641247833627E-2</v>
      </c>
      <c r="BK635" s="130">
        <f t="shared" ref="BK635" si="11846">C635/C653</f>
        <v>7.7498538866160135E-2</v>
      </c>
      <c r="BL635" s="131">
        <f t="shared" ref="BL635" si="11847">D635/D653</f>
        <v>6.4594759293113951E-2</v>
      </c>
      <c r="BM635" s="132">
        <f t="shared" ref="BM635" si="11848">E635/E653</f>
        <v>5.866336633663366E-2</v>
      </c>
      <c r="BN635" s="129">
        <f t="shared" ref="BN635" si="11849">F635/F653</f>
        <v>9.8511166253101731E-2</v>
      </c>
      <c r="BO635" s="130">
        <f t="shared" ref="BO635" si="11850">G635/G653</f>
        <v>2.9856850715746421E-2</v>
      </c>
      <c r="BP635" s="131">
        <f t="shared" ref="BP635" si="11851">H635/H653</f>
        <v>6.8031704095112291E-2</v>
      </c>
      <c r="BQ635" s="132">
        <f t="shared" ref="BQ635" si="11852">I635/I653</f>
        <v>6.6189624329159216E-2</v>
      </c>
      <c r="BR635" s="129">
        <f t="shared" ref="BR635" si="11853">J635/J653</f>
        <v>5.7104316546762589E-2</v>
      </c>
      <c r="BS635" s="130">
        <f t="shared" ref="BS635" si="11854">K635/K653</f>
        <v>0.11367127496159754</v>
      </c>
      <c r="BT635" s="131">
        <f t="shared" ref="BT635" si="11855">L635/L653</f>
        <v>4.2139978013924516E-2</v>
      </c>
      <c r="BU635" s="129">
        <f t="shared" ref="BU635" si="11856">M635/M653</f>
        <v>0.1078863090472378</v>
      </c>
      <c r="BV635" s="133">
        <f t="shared" ref="BV635" si="11857">N635/N653</f>
        <v>6.4313490876458268E-2</v>
      </c>
      <c r="BW635" s="134">
        <f t="shared" ref="BW635" si="11858">O635/O653</f>
        <v>8.501541215074078E-2</v>
      </c>
      <c r="BX635" s="129">
        <f t="shared" ref="BX635" si="11859">P635/P653</f>
        <v>7.3425942630344576E-2</v>
      </c>
      <c r="BY635" s="130">
        <f t="shared" ref="BY635" si="11860">Q635/Q653</f>
        <v>5.7772709996199163E-2</v>
      </c>
      <c r="BZ635" s="131">
        <f t="shared" ref="BZ635" si="11861">R635/R653</f>
        <v>8.589332110652606E-2</v>
      </c>
      <c r="CA635" s="132">
        <f t="shared" ref="CA635" si="11862">S635/S653</f>
        <v>5.4486184414778017E-2</v>
      </c>
      <c r="CB635" s="129">
        <f t="shared" ref="CB635" si="11863">T635/T653</f>
        <v>3.758471965495995E-2</v>
      </c>
      <c r="CC635" s="130">
        <f t="shared" ref="CC635" si="11864">U635/U653</f>
        <v>5.9419311276164753E-2</v>
      </c>
      <c r="CD635" s="131">
        <f t="shared" ref="CD635" si="11865">V635/V653</f>
        <v>4.4269963247577683E-2</v>
      </c>
      <c r="CE635" s="132">
        <f t="shared" ref="CE635" si="11866">W635/W653</f>
        <v>8.9432284541723667E-2</v>
      </c>
      <c r="CF635" s="129">
        <f t="shared" ref="CF635" si="11867">X635/X653</f>
        <v>5.6080525883319639E-2</v>
      </c>
      <c r="CG635" s="130">
        <f t="shared" ref="CG635" si="11868">Y635/Y653</f>
        <v>7.5287865367581933E-2</v>
      </c>
      <c r="CH635" s="131">
        <f t="shared" ref="CH635" si="11869">Z635/Z653</f>
        <v>6.8289306725112464E-2</v>
      </c>
      <c r="CI635" s="129">
        <f t="shared" ref="CI635" si="11870">AA635/AA653</f>
        <v>5.7874234835837507E-2</v>
      </c>
      <c r="CJ635" s="135">
        <f t="shared" ref="CJ635" si="11871">AB635/AB653</f>
        <v>6.7390471955632955E-2</v>
      </c>
      <c r="CK635" s="136">
        <f t="shared" ref="CK635" si="11872">AC635/AC653</f>
        <v>6.9131613813940243E-2</v>
      </c>
    </row>
    <row r="636" spans="1:89" ht="15" thickTop="1" thickBot="1" x14ac:dyDescent="0.2">
      <c r="A636" s="137" t="s">
        <v>23</v>
      </c>
      <c r="B636" s="189">
        <v>464</v>
      </c>
      <c r="C636" s="190">
        <v>485</v>
      </c>
      <c r="D636" s="191">
        <v>219</v>
      </c>
      <c r="E636" s="192">
        <v>218</v>
      </c>
      <c r="F636" s="189">
        <v>537</v>
      </c>
      <c r="G636" s="193">
        <v>240</v>
      </c>
      <c r="H636" s="191">
        <v>596</v>
      </c>
      <c r="I636" s="192">
        <v>555</v>
      </c>
      <c r="J636" s="189">
        <v>100</v>
      </c>
      <c r="K636" s="193">
        <v>172</v>
      </c>
      <c r="L636" s="191">
        <v>219</v>
      </c>
      <c r="M636" s="189">
        <v>444</v>
      </c>
      <c r="N636" s="194">
        <v>546</v>
      </c>
      <c r="O636" s="195">
        <v>682</v>
      </c>
      <c r="P636" s="189">
        <v>307</v>
      </c>
      <c r="Q636" s="193">
        <v>235</v>
      </c>
      <c r="R636" s="191">
        <v>491</v>
      </c>
      <c r="S636" s="192">
        <v>319</v>
      </c>
      <c r="T636" s="189">
        <v>89</v>
      </c>
      <c r="U636" s="193">
        <v>66</v>
      </c>
      <c r="V636" s="191">
        <v>255</v>
      </c>
      <c r="W636" s="192">
        <v>411</v>
      </c>
      <c r="X636" s="189">
        <v>241</v>
      </c>
      <c r="Y636" s="193">
        <v>165</v>
      </c>
      <c r="Z636" s="191">
        <v>495</v>
      </c>
      <c r="AA636" s="189">
        <v>633</v>
      </c>
      <c r="AB636" s="172">
        <f t="shared" si="11708"/>
        <v>4559</v>
      </c>
      <c r="AC636" s="173">
        <f t="shared" si="11709"/>
        <v>4625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5.7439960386234216E-2</v>
      </c>
      <c r="BK636" s="130">
        <f t="shared" ref="BK636" si="11873">C636/C653</f>
        <v>5.6691992986557568E-2</v>
      </c>
      <c r="BL636" s="131">
        <f t="shared" ref="BL636" si="11874">D636/D653</f>
        <v>6.6727605118829983E-2</v>
      </c>
      <c r="BM636" s="132">
        <f t="shared" ref="BM636" si="11875">E636/E653</f>
        <v>5.396039603960396E-2</v>
      </c>
      <c r="BN636" s="129">
        <f t="shared" ref="BN636" si="11876">F636/F653</f>
        <v>6.6625310173697272E-2</v>
      </c>
      <c r="BO636" s="130">
        <f t="shared" ref="BO636" si="11877">G636/G653</f>
        <v>3.2719836400817999E-2</v>
      </c>
      <c r="BP636" s="131">
        <f t="shared" ref="BP636" si="11878">H636/H653</f>
        <v>5.6237025853934704E-2</v>
      </c>
      <c r="BQ636" s="132">
        <f t="shared" ref="BQ636" si="11879">I636/I653</f>
        <v>5.2254966575652012E-2</v>
      </c>
      <c r="BR636" s="129">
        <f t="shared" ref="BR636" si="11880">J636/J653</f>
        <v>4.4964028776978415E-2</v>
      </c>
      <c r="BS636" s="130">
        <f t="shared" ref="BS636" si="11881">K636/K653</f>
        <v>8.8069636456733227E-2</v>
      </c>
      <c r="BT636" s="131">
        <f t="shared" ref="BT636" si="11882">L636/L653</f>
        <v>4.0124587761084643E-2</v>
      </c>
      <c r="BU636" s="129">
        <f t="shared" ref="BU636" si="11883">M636/M653</f>
        <v>8.8871096877501998E-2</v>
      </c>
      <c r="BV636" s="133">
        <f t="shared" ref="BV636" si="11884">N636/N653</f>
        <v>5.4442117858211188E-2</v>
      </c>
      <c r="BW636" s="134">
        <f t="shared" ref="BW636" si="11885">O636/O653</f>
        <v>6.7813463259421294E-2</v>
      </c>
      <c r="BX636" s="129">
        <f t="shared" ref="BX636" si="11886">P636/P653</f>
        <v>5.5385170485296772E-2</v>
      </c>
      <c r="BY636" s="130">
        <f t="shared" ref="BY636" si="11887">Q636/Q653</f>
        <v>4.4659825161535535E-2</v>
      </c>
      <c r="BZ636" s="131">
        <f t="shared" ref="BZ636" si="11888">R636/R653</f>
        <v>7.5042029650007641E-2</v>
      </c>
      <c r="CA636" s="132">
        <f t="shared" ref="CA636" si="11889">S636/S653</f>
        <v>4.9518782986650106E-2</v>
      </c>
      <c r="CB636" s="129">
        <f t="shared" ref="CB636" si="11890">T636/T653</f>
        <v>5.4836722119531729E-2</v>
      </c>
      <c r="CC636" s="130">
        <f t="shared" ref="CC636" si="11891">U636/U653</f>
        <v>4.4564483457123563E-2</v>
      </c>
      <c r="CD636" s="131">
        <f t="shared" ref="CD636" si="11892">V636/V653</f>
        <v>4.2599398596725693E-2</v>
      </c>
      <c r="CE636" s="132">
        <f t="shared" ref="CE636" si="11893">W636/W653</f>
        <v>7.0280437756497949E-2</v>
      </c>
      <c r="CF636" s="129">
        <f t="shared" ref="CF636" si="11894">X636/X653</f>
        <v>4.9506984387838945E-2</v>
      </c>
      <c r="CG636" s="130">
        <f t="shared" ref="CG636" si="11895">Y636/Y653</f>
        <v>4.8715677590788306E-2</v>
      </c>
      <c r="CH636" s="131">
        <f t="shared" ref="CH636" si="11896">Z636/Z653</f>
        <v>5.7100011535355863E-2</v>
      </c>
      <c r="CI636" s="129">
        <f t="shared" ref="CI636" si="11897">AA636/AA653</f>
        <v>5.8708959376739006E-2</v>
      </c>
      <c r="CJ636" s="135">
        <f t="shared" ref="CJ636" si="11898">AB636/AB653</f>
        <v>5.631106335149022E-2</v>
      </c>
      <c r="CK636" s="136">
        <f t="shared" ref="CK636" si="11899">AC636/AC653</f>
        <v>5.7269158855359777E-2</v>
      </c>
    </row>
    <row r="637" spans="1:89" ht="14" thickTop="1" x14ac:dyDescent="0.15">
      <c r="A637" s="146" t="s">
        <v>24</v>
      </c>
      <c r="B637" s="203">
        <v>393</v>
      </c>
      <c r="C637" s="197">
        <v>414</v>
      </c>
      <c r="D637" s="198">
        <v>191</v>
      </c>
      <c r="E637" s="199">
        <v>200</v>
      </c>
      <c r="F637" s="196">
        <v>454</v>
      </c>
      <c r="G637" s="200">
        <v>250</v>
      </c>
      <c r="H637" s="198">
        <v>508</v>
      </c>
      <c r="I637" s="199">
        <v>579</v>
      </c>
      <c r="J637" s="196">
        <v>120</v>
      </c>
      <c r="K637" s="200">
        <v>133</v>
      </c>
      <c r="L637" s="198">
        <v>227</v>
      </c>
      <c r="M637" s="196">
        <v>313</v>
      </c>
      <c r="N637" s="201">
        <v>457</v>
      </c>
      <c r="O637" s="204">
        <v>506</v>
      </c>
      <c r="P637" s="196">
        <v>246</v>
      </c>
      <c r="Q637" s="200">
        <v>212</v>
      </c>
      <c r="R637" s="198">
        <v>403</v>
      </c>
      <c r="S637" s="199">
        <v>329</v>
      </c>
      <c r="T637" s="196">
        <v>69</v>
      </c>
      <c r="U637" s="200">
        <v>89</v>
      </c>
      <c r="V637" s="198">
        <v>315</v>
      </c>
      <c r="W637" s="205">
        <v>422</v>
      </c>
      <c r="X637" s="196">
        <v>209</v>
      </c>
      <c r="Y637" s="200">
        <v>184</v>
      </c>
      <c r="Z637" s="198">
        <v>537</v>
      </c>
      <c r="AA637" s="196">
        <v>706</v>
      </c>
      <c r="AB637" s="172">
        <f t="shared" si="11708"/>
        <v>4129</v>
      </c>
      <c r="AC637" s="173">
        <f t="shared" si="11709"/>
        <v>4337</v>
      </c>
      <c r="AE637" s="275" t="str">
        <f>$AE$17</f>
        <v>17:00 - 17:59</v>
      </c>
      <c r="AF637" s="126">
        <f t="shared" ref="AF637:AU639" si="11900">SUMIF($A$9:$A$32,$AE637,B$629:B$652)</f>
        <v>512</v>
      </c>
      <c r="AG637" s="186">
        <f t="shared" si="11900"/>
        <v>965</v>
      </c>
      <c r="AH637" s="127">
        <f t="shared" si="11900"/>
        <v>318</v>
      </c>
      <c r="AI637" s="180">
        <f t="shared" si="11900"/>
        <v>338</v>
      </c>
      <c r="AJ637" s="126">
        <f t="shared" si="11900"/>
        <v>481</v>
      </c>
      <c r="AK637" s="128">
        <f t="shared" si="11900"/>
        <v>828</v>
      </c>
      <c r="AL637" s="127">
        <f t="shared" si="11900"/>
        <v>837</v>
      </c>
      <c r="AM637" s="180">
        <f t="shared" si="11900"/>
        <v>951</v>
      </c>
      <c r="AN637" s="126">
        <f t="shared" si="11900"/>
        <v>250</v>
      </c>
      <c r="AO637" s="128">
        <f t="shared" si="11900"/>
        <v>58</v>
      </c>
      <c r="AP637" s="127">
        <f t="shared" si="11900"/>
        <v>621</v>
      </c>
      <c r="AQ637" s="126">
        <f t="shared" si="11900"/>
        <v>185</v>
      </c>
      <c r="AR637" s="179">
        <f t="shared" si="11900"/>
        <v>974</v>
      </c>
      <c r="AS637" s="181">
        <f t="shared" si="11900"/>
        <v>728</v>
      </c>
      <c r="AT637" s="126">
        <f t="shared" si="11900"/>
        <v>547</v>
      </c>
      <c r="AU637" s="128">
        <f t="shared" si="11900"/>
        <v>497</v>
      </c>
      <c r="AV637" s="127">
        <f t="shared" ref="AP637:BE639" si="11901">SUMIF($A$9:$A$32,$AE637,R$629:R$652)</f>
        <v>450</v>
      </c>
      <c r="AW637" s="180">
        <f t="shared" si="11901"/>
        <v>667</v>
      </c>
      <c r="AX637" s="126">
        <f t="shared" si="11901"/>
        <v>233</v>
      </c>
      <c r="AY637" s="128">
        <f t="shared" si="11901"/>
        <v>48</v>
      </c>
      <c r="AZ637" s="127">
        <f t="shared" si="11901"/>
        <v>627</v>
      </c>
      <c r="BA637" s="180">
        <f t="shared" si="11901"/>
        <v>411</v>
      </c>
      <c r="BB637" s="126">
        <f t="shared" si="11901"/>
        <v>487</v>
      </c>
      <c r="BC637" s="128">
        <f t="shared" si="11901"/>
        <v>264</v>
      </c>
      <c r="BD637" s="184">
        <f t="shared" si="11901"/>
        <v>617</v>
      </c>
      <c r="BE637" s="185">
        <f t="shared" si="11901"/>
        <v>1082</v>
      </c>
      <c r="BF637" s="170">
        <f>AF637+AH637+AJ637+AL637+AN637+AP637+AR637+AT637+AV637+AX637+AZ637+BB637+BD637</f>
        <v>6954</v>
      </c>
      <c r="BG637" s="171">
        <f>AG637+AI637+AK637+AM637+AO637+AQ637+AS637+AU637+AW637+AY637+BA637+BC637+BE637</f>
        <v>7022</v>
      </c>
      <c r="BI637" s="146" t="s">
        <v>24</v>
      </c>
      <c r="BJ637" s="129">
        <f>B637/B653</f>
        <v>4.8650656102995793E-2</v>
      </c>
      <c r="BK637" s="130">
        <f t="shared" ref="BK637" si="11902">C637/C653</f>
        <v>4.8392752776154298E-2</v>
      </c>
      <c r="BL637" s="131">
        <f t="shared" ref="BL637" si="11903">D637/D653</f>
        <v>5.8196221815965878E-2</v>
      </c>
      <c r="BM637" s="132">
        <f t="shared" ref="BM637" si="11904">E637/E653</f>
        <v>4.9504950495049507E-2</v>
      </c>
      <c r="BN637" s="129">
        <f t="shared" ref="BN637" si="11905">F637/F653</f>
        <v>5.6327543424317617E-2</v>
      </c>
      <c r="BO637" s="130">
        <f t="shared" ref="BO637" si="11906">G637/G653</f>
        <v>3.4083162917518749E-2</v>
      </c>
      <c r="BP637" s="131">
        <f t="shared" ref="BP637" si="11907">H637/H653</f>
        <v>4.793357237214569E-2</v>
      </c>
      <c r="BQ637" s="132">
        <f t="shared" ref="BQ637" si="11908">I637/I653</f>
        <v>5.4514640805950476E-2</v>
      </c>
      <c r="BR637" s="129">
        <f t="shared" ref="BR637" si="11909">J637/J653</f>
        <v>5.3956834532374098E-2</v>
      </c>
      <c r="BS637" s="130">
        <f t="shared" ref="BS637" si="11910">K637/K653</f>
        <v>6.8100358422939072E-2</v>
      </c>
      <c r="BT637" s="131">
        <f t="shared" ref="BT637" si="11911">L637/L653</f>
        <v>4.159032612678637E-2</v>
      </c>
      <c r="BU637" s="129">
        <f t="shared" ref="BU637" si="11912">M637/M653</f>
        <v>6.2650120096076858E-2</v>
      </c>
      <c r="BV637" s="133">
        <f t="shared" ref="BV637" si="11913">N637/N653</f>
        <v>4.5567853225645626E-2</v>
      </c>
      <c r="BW637" s="134">
        <f t="shared" ref="BW637" si="11914">O637/O653</f>
        <v>5.0313214676344836E-2</v>
      </c>
      <c r="BX637" s="129">
        <f t="shared" ref="BX637" si="11915">P637/P653</f>
        <v>4.4380299476817611E-2</v>
      </c>
      <c r="BY637" s="130">
        <f t="shared" ref="BY637" si="11916">Q637/Q653</f>
        <v>4.0288863549980992E-2</v>
      </c>
      <c r="BZ637" s="131">
        <f t="shared" ref="BZ637" si="11917">R637/R653</f>
        <v>6.1592541647562282E-2</v>
      </c>
      <c r="CA637" s="132">
        <f t="shared" ref="CA637" si="11918">S637/S653</f>
        <v>5.1071095932940083E-2</v>
      </c>
      <c r="CB637" s="129">
        <f t="shared" ref="CB637" si="11919">T637/T653</f>
        <v>4.2513863216266171E-2</v>
      </c>
      <c r="CC637" s="130">
        <f t="shared" ref="CC637" si="11920">U637/U653</f>
        <v>6.0094530722484808E-2</v>
      </c>
      <c r="CD637" s="131">
        <f t="shared" ref="CD637" si="11921">V637/V653</f>
        <v>5.2622786501837618E-2</v>
      </c>
      <c r="CE637" s="132">
        <f t="shared" ref="CE637" si="11922">W637/W653</f>
        <v>7.2161422708618334E-2</v>
      </c>
      <c r="CF637" s="129">
        <f t="shared" ref="CF637" si="11923">X637/X653</f>
        <v>4.2933442892358259E-2</v>
      </c>
      <c r="CG637" s="130">
        <f t="shared" ref="CG637" si="11924">Y637/Y653</f>
        <v>5.4325361677000299E-2</v>
      </c>
      <c r="CH637" s="131">
        <f t="shared" ref="CH637" si="11925">Z637/Z653</f>
        <v>6.194486099896182E-2</v>
      </c>
      <c r="CI637" s="129">
        <f t="shared" ref="CI637" si="11926">AA637/AA653</f>
        <v>6.5479502875162313E-2</v>
      </c>
      <c r="CJ637" s="135">
        <f t="shared" ref="CJ637" si="11927">AB637/AB653</f>
        <v>5.0999864132112993E-2</v>
      </c>
      <c r="CK637" s="136">
        <f t="shared" ref="CK637" si="11928">AC637/AC653</f>
        <v>5.3702992855285479E-2</v>
      </c>
    </row>
    <row r="638" spans="1:89" x14ac:dyDescent="0.15">
      <c r="A638" s="137" t="s">
        <v>25</v>
      </c>
      <c r="B638" s="206">
        <v>416</v>
      </c>
      <c r="C638" s="190">
        <v>362</v>
      </c>
      <c r="D638" s="191">
        <v>192</v>
      </c>
      <c r="E638" s="192">
        <v>234</v>
      </c>
      <c r="F638" s="189">
        <v>441</v>
      </c>
      <c r="G638" s="193">
        <v>266</v>
      </c>
      <c r="H638" s="191">
        <v>549</v>
      </c>
      <c r="I638" s="192">
        <v>550</v>
      </c>
      <c r="J638" s="189">
        <v>133</v>
      </c>
      <c r="K638" s="190">
        <v>113</v>
      </c>
      <c r="L638" s="191">
        <v>235</v>
      </c>
      <c r="M638" s="189">
        <v>290</v>
      </c>
      <c r="N638" s="194">
        <v>478</v>
      </c>
      <c r="O638" s="207">
        <v>513</v>
      </c>
      <c r="P638" s="189">
        <v>240</v>
      </c>
      <c r="Q638" s="190">
        <v>255</v>
      </c>
      <c r="R638" s="191">
        <v>377</v>
      </c>
      <c r="S638" s="192">
        <v>332</v>
      </c>
      <c r="T638" s="198">
        <v>62</v>
      </c>
      <c r="U638" s="189">
        <v>72</v>
      </c>
      <c r="V638" s="191">
        <v>294</v>
      </c>
      <c r="W638" s="208">
        <v>312</v>
      </c>
      <c r="X638" s="189">
        <v>248</v>
      </c>
      <c r="Y638" s="193">
        <v>152</v>
      </c>
      <c r="Z638" s="191">
        <v>572</v>
      </c>
      <c r="AA638" s="189">
        <v>618</v>
      </c>
      <c r="AB638" s="172">
        <f t="shared" si="11708"/>
        <v>4237</v>
      </c>
      <c r="AC638" s="173">
        <f t="shared" si="11709"/>
        <v>4069</v>
      </c>
      <c r="AE638" s="277" t="str">
        <f>$AE$18</f>
        <v>18:00 - 18:59</v>
      </c>
      <c r="AF638" s="126">
        <f t="shared" si="11900"/>
        <v>577</v>
      </c>
      <c r="AG638" s="190">
        <f t="shared" si="11900"/>
        <v>893</v>
      </c>
      <c r="AH638" s="191">
        <f t="shared" si="11900"/>
        <v>198</v>
      </c>
      <c r="AI638" s="192">
        <f t="shared" si="11900"/>
        <v>315</v>
      </c>
      <c r="AJ638" s="278">
        <f t="shared" si="11900"/>
        <v>388</v>
      </c>
      <c r="AK638" s="193">
        <f t="shared" si="11900"/>
        <v>961</v>
      </c>
      <c r="AL638" s="191">
        <f t="shared" si="11900"/>
        <v>831</v>
      </c>
      <c r="AM638" s="192">
        <f t="shared" si="11900"/>
        <v>983</v>
      </c>
      <c r="AN638" s="278">
        <f t="shared" si="11900"/>
        <v>208</v>
      </c>
      <c r="AO638" s="193">
        <f t="shared" si="11900"/>
        <v>59</v>
      </c>
      <c r="AP638" s="191">
        <f t="shared" si="11901"/>
        <v>583</v>
      </c>
      <c r="AQ638" s="278">
        <f t="shared" si="11901"/>
        <v>176</v>
      </c>
      <c r="AR638" s="194">
        <f t="shared" si="11901"/>
        <v>766</v>
      </c>
      <c r="AS638" s="195">
        <f t="shared" si="11901"/>
        <v>597</v>
      </c>
      <c r="AT638" s="278">
        <f t="shared" si="11901"/>
        <v>357</v>
      </c>
      <c r="AU638" s="193">
        <f t="shared" si="11901"/>
        <v>448</v>
      </c>
      <c r="AV638" s="191">
        <f t="shared" si="11901"/>
        <v>378</v>
      </c>
      <c r="AW638" s="192">
        <f t="shared" si="11901"/>
        <v>568</v>
      </c>
      <c r="AX638" s="278">
        <f t="shared" si="11901"/>
        <v>133</v>
      </c>
      <c r="AY638" s="193">
        <f t="shared" si="11901"/>
        <v>33</v>
      </c>
      <c r="AZ638" s="191">
        <f t="shared" si="11901"/>
        <v>628</v>
      </c>
      <c r="BA638" s="192">
        <f t="shared" si="11901"/>
        <v>293</v>
      </c>
      <c r="BB638" s="278">
        <f t="shared" si="11901"/>
        <v>428</v>
      </c>
      <c r="BC638" s="193">
        <f t="shared" si="11901"/>
        <v>183</v>
      </c>
      <c r="BD638" s="191">
        <f t="shared" si="11901"/>
        <v>440</v>
      </c>
      <c r="BE638" s="278">
        <f t="shared" si="11901"/>
        <v>971</v>
      </c>
      <c r="BF638" s="172">
        <f>SUM(AF638,AH638,AJ638,AL638,AN638,AP638,AR638,AT638,AV638,AX638,AZ638,BB638,BD638)</f>
        <v>5915</v>
      </c>
      <c r="BG638" s="173">
        <f>SUM(AG638,AI638,AK638,AM638,AO638,AQ638,AS638,AU638,AW638,AY638,BA638,BC638,BE638)</f>
        <v>6480</v>
      </c>
      <c r="BI638" s="137" t="s">
        <v>25</v>
      </c>
      <c r="BJ638" s="129">
        <f>B638/B653</f>
        <v>5.1497895518692743E-2</v>
      </c>
      <c r="BK638" s="130">
        <f t="shared" ref="BK638" si="11929">C638/C653</f>
        <v>4.2314436002337814E-2</v>
      </c>
      <c r="BL638" s="131">
        <f t="shared" ref="BL638" si="11930">D638/D653</f>
        <v>5.850091407678245E-2</v>
      </c>
      <c r="BM638" s="132">
        <f t="shared" ref="BM638" si="11931">E638/E653</f>
        <v>5.7920792079207924E-2</v>
      </c>
      <c r="BN638" s="129">
        <f t="shared" ref="BN638" si="11932">F638/F653</f>
        <v>5.4714640198511168E-2</v>
      </c>
      <c r="BO638" s="130">
        <f t="shared" ref="BO638" si="11933">G638/G653</f>
        <v>3.6264485344239948E-2</v>
      </c>
      <c r="BP638" s="131">
        <f t="shared" ref="BP638" si="11934">H638/H653</f>
        <v>5.1802226835251937E-2</v>
      </c>
      <c r="BQ638" s="132">
        <f t="shared" ref="BQ638" si="11935">I638/I653</f>
        <v>5.1784201111006498E-2</v>
      </c>
      <c r="BR638" s="129">
        <f t="shared" ref="BR638" si="11936">J638/J653</f>
        <v>5.9802158273381298E-2</v>
      </c>
      <c r="BS638" s="130">
        <f t="shared" ref="BS638" si="11937">K638/K653</f>
        <v>5.7859703020993344E-2</v>
      </c>
      <c r="BT638" s="131">
        <f t="shared" ref="BT638" si="11938">L638/L653</f>
        <v>4.305606449248809E-2</v>
      </c>
      <c r="BU638" s="129">
        <f t="shared" ref="BU638" si="11939">M638/M653</f>
        <v>5.8046437149719778E-2</v>
      </c>
      <c r="BV638" s="133">
        <f t="shared" ref="BV638" si="11940">N638/N653</f>
        <v>4.7661780835576824E-2</v>
      </c>
      <c r="BW638" s="134">
        <f t="shared" ref="BW638" si="11941">O638/O653</f>
        <v>5.1009247290444468E-2</v>
      </c>
      <c r="BX638" s="129">
        <f t="shared" ref="BX638" si="11942">P638/P653</f>
        <v>4.329785314811474E-2</v>
      </c>
      <c r="BY638" s="130">
        <f t="shared" ref="BY638" si="11943">Q638/Q653</f>
        <v>4.8460661345496009E-2</v>
      </c>
      <c r="BZ638" s="131">
        <f t="shared" ref="BZ638" si="11944">R638/R653</f>
        <v>5.7618829283203422E-2</v>
      </c>
      <c r="CA638" s="132">
        <f t="shared" ref="CA638" si="11945">S638/S653</f>
        <v>5.1536789816827071E-2</v>
      </c>
      <c r="CB638" s="129">
        <f t="shared" ref="CB638" si="11946">T638/T653</f>
        <v>3.8200862600123231E-2</v>
      </c>
      <c r="CC638" s="130">
        <f t="shared" ref="CC638" si="11947">U638/U653</f>
        <v>4.8615800135043886E-2</v>
      </c>
      <c r="CD638" s="131">
        <f t="shared" ref="CD638" si="11948">V638/V653</f>
        <v>4.9114600735048447E-2</v>
      </c>
      <c r="CE638" s="132">
        <f t="shared" ref="CE638" si="11949">W638/W653</f>
        <v>5.33515731874145E-2</v>
      </c>
      <c r="CF638" s="129">
        <f t="shared" ref="CF638" si="11950">X638/X653</f>
        <v>5.0944946589975351E-2</v>
      </c>
      <c r="CG638" s="130">
        <f t="shared" ref="CG638" si="11951">Y638/Y653</f>
        <v>4.4877472689695899E-2</v>
      </c>
      <c r="CH638" s="131">
        <f t="shared" ref="CH638" si="11952">Z638/Z653</f>
        <v>6.5982235551966778E-2</v>
      </c>
      <c r="CI638" s="129">
        <f t="shared" ref="CI638" si="11953">AA638/AA653</f>
        <v>5.7317751808569836E-2</v>
      </c>
      <c r="CJ638" s="135">
        <f t="shared" ref="CJ638" si="11954">AB638/AB653</f>
        <v>5.2333839750003087E-2</v>
      </c>
      <c r="CK638" s="136">
        <f t="shared" ref="CK638" si="11955">AC638/AC653</f>
        <v>5.0384477271883013E-2</v>
      </c>
    </row>
    <row r="639" spans="1:89" ht="14" thickBot="1" x14ac:dyDescent="0.2">
      <c r="A639" s="146" t="s">
        <v>26</v>
      </c>
      <c r="B639" s="203">
        <v>371</v>
      </c>
      <c r="C639" s="197">
        <v>396</v>
      </c>
      <c r="D639" s="198">
        <v>173</v>
      </c>
      <c r="E639" s="199">
        <v>205</v>
      </c>
      <c r="F639" s="196">
        <v>387</v>
      </c>
      <c r="G639" s="200">
        <v>267</v>
      </c>
      <c r="H639" s="198">
        <v>571</v>
      </c>
      <c r="I639" s="199">
        <v>523</v>
      </c>
      <c r="J639" s="196">
        <v>131</v>
      </c>
      <c r="K639" s="197">
        <v>66</v>
      </c>
      <c r="L639" s="198">
        <v>242</v>
      </c>
      <c r="M639" s="196">
        <v>265</v>
      </c>
      <c r="N639" s="201">
        <v>487</v>
      </c>
      <c r="O639" s="204">
        <v>460</v>
      </c>
      <c r="P639" s="196">
        <v>262</v>
      </c>
      <c r="Q639" s="197">
        <v>202</v>
      </c>
      <c r="R639" s="198">
        <v>348</v>
      </c>
      <c r="S639" s="199">
        <v>316</v>
      </c>
      <c r="T639" s="196">
        <v>68</v>
      </c>
      <c r="U639" s="200">
        <v>75</v>
      </c>
      <c r="V639" s="198">
        <v>272</v>
      </c>
      <c r="W639" s="205">
        <v>274</v>
      </c>
      <c r="X639" s="196">
        <v>243</v>
      </c>
      <c r="Y639" s="200">
        <v>134</v>
      </c>
      <c r="Z639" s="198">
        <v>514</v>
      </c>
      <c r="AA639" s="196">
        <v>471</v>
      </c>
      <c r="AB639" s="172">
        <f t="shared" si="11708"/>
        <v>4069</v>
      </c>
      <c r="AC639" s="173">
        <f t="shared" si="11709"/>
        <v>3654</v>
      </c>
      <c r="AE639" s="275">
        <f>$AE$19</f>
        <v>0</v>
      </c>
      <c r="AF639" s="126">
        <f t="shared" si="11900"/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4.5927209705372618E-2</v>
      </c>
      <c r="BK639" s="130">
        <f t="shared" ref="BK639" si="11956">C639/C653</f>
        <v>4.6288720046756285E-2</v>
      </c>
      <c r="BL639" s="131">
        <f t="shared" ref="BL639" si="11957">D639/D653</f>
        <v>5.271176112126752E-2</v>
      </c>
      <c r="BM639" s="132">
        <f t="shared" ref="BM639" si="11958">E639/E653</f>
        <v>5.0742574257425746E-2</v>
      </c>
      <c r="BN639" s="129">
        <f t="shared" ref="BN639" si="11959">F639/F653</f>
        <v>4.8014888337468982E-2</v>
      </c>
      <c r="BO639" s="130">
        <f t="shared" ref="BO639" si="11960">G639/G653</f>
        <v>3.6400817995910023E-2</v>
      </c>
      <c r="BP639" s="131">
        <f t="shared" ref="BP639" si="11961">H639/H653</f>
        <v>5.387809020569919E-2</v>
      </c>
      <c r="BQ639" s="132">
        <f t="shared" ref="BQ639" si="11962">I639/I653</f>
        <v>4.9242067601920722E-2</v>
      </c>
      <c r="BR639" s="129">
        <f t="shared" ref="BR639" si="11963">J639/J653</f>
        <v>5.8902877697841728E-2</v>
      </c>
      <c r="BS639" s="130">
        <f t="shared" ref="BS639" si="11964">K639/K653</f>
        <v>3.3794162826420893E-2</v>
      </c>
      <c r="BT639" s="131">
        <f t="shared" ref="BT639" si="11965">L639/L653</f>
        <v>4.4338585562477099E-2</v>
      </c>
      <c r="BU639" s="129">
        <f t="shared" ref="BU639" si="11966">M639/M653</f>
        <v>5.3042433947157727E-2</v>
      </c>
      <c r="BV639" s="133">
        <f t="shared" ref="BV639" si="11967">N639/N653</f>
        <v>4.85591783826902E-2</v>
      </c>
      <c r="BW639" s="134">
        <f t="shared" ref="BW639" si="11968">O639/O653</f>
        <v>4.5739286069404396E-2</v>
      </c>
      <c r="BX639" s="129">
        <f t="shared" ref="BX639" si="11969">P639/P653</f>
        <v>4.7266823020025259E-2</v>
      </c>
      <c r="BY639" s="130">
        <f t="shared" ref="BY639" si="11970">Q639/Q653</f>
        <v>3.8388445458000763E-2</v>
      </c>
      <c r="BZ639" s="131">
        <f t="shared" ref="BZ639" si="11971">R639/R653</f>
        <v>5.3186611646033929E-2</v>
      </c>
      <c r="CA639" s="132">
        <f t="shared" ref="CA639" si="11972">S639/S653</f>
        <v>4.9053089102763119E-2</v>
      </c>
      <c r="CB639" s="129">
        <f t="shared" ref="CB639" si="11973">T639/T653</f>
        <v>4.1897720271102896E-2</v>
      </c>
      <c r="CC639" s="130">
        <f t="shared" ref="CC639" si="11974">U639/U653</f>
        <v>5.0641458474004052E-2</v>
      </c>
      <c r="CD639" s="131">
        <f t="shared" ref="CD639" si="11975">V639/V653</f>
        <v>4.5439358503174071E-2</v>
      </c>
      <c r="CE639" s="132">
        <f t="shared" ref="CE639" si="11976">W639/W653</f>
        <v>4.6853625170998635E-2</v>
      </c>
      <c r="CF639" s="129">
        <f t="shared" ref="CF639" si="11977">X639/X653</f>
        <v>4.9917830731306491E-2</v>
      </c>
      <c r="CG639" s="130">
        <f t="shared" ref="CG639" si="11978">Y639/Y653</f>
        <v>3.956303513433717E-2</v>
      </c>
      <c r="CH639" s="131">
        <f t="shared" ref="CH639" si="11979">Z639/Z653</f>
        <v>5.929172914984427E-2</v>
      </c>
      <c r="CI639" s="129">
        <f t="shared" ref="CI639" si="11980">AA639/AA653</f>
        <v>4.3683917640511966E-2</v>
      </c>
      <c r="CJ639" s="135">
        <f t="shared" ref="CJ639" si="11981">AB639/AB653</f>
        <v>5.0258766566618499E-2</v>
      </c>
      <c r="CK639" s="136">
        <f t="shared" ref="CK639" si="11982">AC639/AC653</f>
        <v>4.5245731125942622E-2</v>
      </c>
    </row>
    <row r="640" spans="1:89" ht="15" thickTop="1" thickBot="1" x14ac:dyDescent="0.2">
      <c r="A640" s="137" t="s">
        <v>27</v>
      </c>
      <c r="B640" s="206">
        <v>326</v>
      </c>
      <c r="C640" s="190">
        <v>550</v>
      </c>
      <c r="D640" s="191">
        <v>167</v>
      </c>
      <c r="E640" s="192">
        <v>299</v>
      </c>
      <c r="F640" s="189">
        <v>366</v>
      </c>
      <c r="G640" s="193">
        <v>346</v>
      </c>
      <c r="H640" s="191">
        <v>520</v>
      </c>
      <c r="I640" s="192">
        <v>644</v>
      </c>
      <c r="J640" s="189">
        <v>124</v>
      </c>
      <c r="K640" s="190">
        <v>81</v>
      </c>
      <c r="L640" s="191">
        <v>343</v>
      </c>
      <c r="M640" s="189">
        <v>250</v>
      </c>
      <c r="N640" s="194">
        <v>537</v>
      </c>
      <c r="O640" s="207">
        <v>476</v>
      </c>
      <c r="P640" s="189">
        <v>274</v>
      </c>
      <c r="Q640" s="190">
        <v>221</v>
      </c>
      <c r="R640" s="191">
        <v>334</v>
      </c>
      <c r="S640" s="192">
        <v>359</v>
      </c>
      <c r="T640" s="189">
        <v>93</v>
      </c>
      <c r="U640" s="193">
        <v>71</v>
      </c>
      <c r="V640" s="191">
        <v>326</v>
      </c>
      <c r="W640" s="208">
        <v>362</v>
      </c>
      <c r="X640" s="189">
        <v>235</v>
      </c>
      <c r="Y640" s="193">
        <v>164</v>
      </c>
      <c r="Z640" s="191">
        <v>565</v>
      </c>
      <c r="AA640" s="189">
        <v>768</v>
      </c>
      <c r="AB640" s="172">
        <f t="shared" si="11708"/>
        <v>4210</v>
      </c>
      <c r="AC640" s="173">
        <f t="shared" si="11709"/>
        <v>4591</v>
      </c>
      <c r="AE640" s="269" t="s">
        <v>13</v>
      </c>
      <c r="AF640" s="20">
        <f t="shared" ref="AF640:BG640" si="11983">SUM(AF637:AF639)</f>
        <v>1089</v>
      </c>
      <c r="AG640" s="21">
        <f t="shared" si="11983"/>
        <v>1858</v>
      </c>
      <c r="AH640" s="20">
        <f t="shared" si="11983"/>
        <v>516</v>
      </c>
      <c r="AI640" s="21">
        <f t="shared" si="11983"/>
        <v>653</v>
      </c>
      <c r="AJ640" s="20">
        <f t="shared" si="11983"/>
        <v>869</v>
      </c>
      <c r="AK640" s="21">
        <f t="shared" si="11983"/>
        <v>1789</v>
      </c>
      <c r="AL640" s="20">
        <f t="shared" si="11983"/>
        <v>1668</v>
      </c>
      <c r="AM640" s="21">
        <f t="shared" si="11983"/>
        <v>1934</v>
      </c>
      <c r="AN640" s="20">
        <f t="shared" si="11983"/>
        <v>458</v>
      </c>
      <c r="AO640" s="21">
        <f t="shared" si="11983"/>
        <v>117</v>
      </c>
      <c r="AP640" s="20">
        <f t="shared" si="11983"/>
        <v>1204</v>
      </c>
      <c r="AQ640" s="21">
        <f t="shared" si="11983"/>
        <v>361</v>
      </c>
      <c r="AR640" s="20">
        <f t="shared" si="11983"/>
        <v>1740</v>
      </c>
      <c r="AS640" s="21">
        <f t="shared" si="11983"/>
        <v>1325</v>
      </c>
      <c r="AT640" s="20">
        <f t="shared" si="11983"/>
        <v>904</v>
      </c>
      <c r="AU640" s="21">
        <f t="shared" si="11983"/>
        <v>945</v>
      </c>
      <c r="AV640" s="20">
        <f t="shared" si="11983"/>
        <v>828</v>
      </c>
      <c r="AW640" s="21">
        <f t="shared" si="11983"/>
        <v>1235</v>
      </c>
      <c r="AX640" s="20">
        <f t="shared" si="11983"/>
        <v>366</v>
      </c>
      <c r="AY640" s="21">
        <f t="shared" si="11983"/>
        <v>81</v>
      </c>
      <c r="AZ640" s="20">
        <f t="shared" si="11983"/>
        <v>1255</v>
      </c>
      <c r="BA640" s="21">
        <f t="shared" si="11983"/>
        <v>704</v>
      </c>
      <c r="BB640" s="20">
        <f t="shared" si="11983"/>
        <v>915</v>
      </c>
      <c r="BC640" s="21">
        <f t="shared" si="11983"/>
        <v>447</v>
      </c>
      <c r="BD640" s="20">
        <f t="shared" si="11983"/>
        <v>1057</v>
      </c>
      <c r="BE640" s="21">
        <f t="shared" si="11983"/>
        <v>2053</v>
      </c>
      <c r="BF640" s="174">
        <f t="shared" si="11983"/>
        <v>12869</v>
      </c>
      <c r="BG640" s="175">
        <f t="shared" si="11983"/>
        <v>13502</v>
      </c>
      <c r="BI640" s="137" t="s">
        <v>27</v>
      </c>
      <c r="BJ640" s="129">
        <f>B640/B653</f>
        <v>4.0356523892052486E-2</v>
      </c>
      <c r="BK640" s="130">
        <f t="shared" ref="BK640" si="11984">C640/C653</f>
        <v>6.4289888953828173E-2</v>
      </c>
      <c r="BL640" s="131">
        <f t="shared" ref="BL640" si="11985">D640/D653</f>
        <v>5.0883607556368067E-2</v>
      </c>
      <c r="BM640" s="132">
        <f t="shared" ref="BM640" si="11986">E640/E653</f>
        <v>7.4009900990099006E-2</v>
      </c>
      <c r="BN640" s="129">
        <f t="shared" ref="BN640" si="11987">F640/F653</f>
        <v>4.5409429280397019E-2</v>
      </c>
      <c r="BO640" s="130">
        <f t="shared" ref="BO640" si="11988">G640/G653</f>
        <v>4.7171097477845945E-2</v>
      </c>
      <c r="BP640" s="131">
        <f t="shared" ref="BP640" si="11989">H640/H653</f>
        <v>4.9065861483298737E-2</v>
      </c>
      <c r="BQ640" s="132">
        <f t="shared" ref="BQ640" si="11990">I640/I653</f>
        <v>6.0634591846342151E-2</v>
      </c>
      <c r="BR640" s="129">
        <f t="shared" ref="BR640" si="11991">J640/J653</f>
        <v>5.5755395683453238E-2</v>
      </c>
      <c r="BS640" s="130">
        <f t="shared" ref="BS640" si="11992">K640/K653</f>
        <v>4.1474654377880185E-2</v>
      </c>
      <c r="BT640" s="131">
        <f t="shared" ref="BT640" si="11993">L640/L653</f>
        <v>6.2843532429461335E-2</v>
      </c>
      <c r="BU640" s="129">
        <f t="shared" ref="BU640" si="11994">M640/M653</f>
        <v>5.0040032025620497E-2</v>
      </c>
      <c r="BV640" s="133">
        <f t="shared" ref="BV640" si="11995">N640/N653</f>
        <v>5.3544720311097818E-2</v>
      </c>
      <c r="BW640" s="134">
        <f t="shared" ref="BW640" si="11996">O640/O653</f>
        <v>4.7330217758774981E-2</v>
      </c>
      <c r="BX640" s="129">
        <f t="shared" ref="BX640" si="11997">P640/P653</f>
        <v>4.9431715677430994E-2</v>
      </c>
      <c r="BY640" s="130">
        <f t="shared" ref="BY640" si="11998">Q640/Q653</f>
        <v>4.1999239832763206E-2</v>
      </c>
      <c r="BZ640" s="131">
        <f t="shared" ref="BZ640" si="11999">R640/R653</f>
        <v>5.1046920372917623E-2</v>
      </c>
      <c r="CA640" s="132">
        <f t="shared" ref="CA640" si="12000">S640/S653</f>
        <v>5.5728034771809994E-2</v>
      </c>
      <c r="CB640" s="129">
        <f t="shared" ref="CB640" si="12001">T640/T653</f>
        <v>5.730129390018484E-2</v>
      </c>
      <c r="CC640" s="130">
        <f t="shared" ref="CC640" si="12002">U640/U653</f>
        <v>4.7940580688723838E-2</v>
      </c>
      <c r="CD640" s="131">
        <f t="shared" ref="CD640" si="12003">V640/V653</f>
        <v>5.4460407617774806E-2</v>
      </c>
      <c r="CE640" s="132">
        <f t="shared" ref="CE640" si="12004">W640/W653</f>
        <v>6.1901504787961699E-2</v>
      </c>
      <c r="CF640" s="129">
        <f t="shared" ref="CF640" si="12005">X640/X653</f>
        <v>4.8274445357436316E-2</v>
      </c>
      <c r="CG640" s="130">
        <f t="shared" ref="CG640" si="12006">Y640/Y653</f>
        <v>4.8420431059935043E-2</v>
      </c>
      <c r="CH640" s="131">
        <f t="shared" ref="CH640" si="12007">Z640/Z653</f>
        <v>6.5174760641365792E-2</v>
      </c>
      <c r="CI640" s="129">
        <f t="shared" ref="CI640" si="12008">AA640/AA653</f>
        <v>7.1229827490261549E-2</v>
      </c>
      <c r="CJ640" s="135">
        <f t="shared" ref="CJ640" si="12009">AB640/AB653</f>
        <v>5.2000345845530566E-2</v>
      </c>
      <c r="CK640" s="136">
        <f t="shared" ref="CK640" si="12010">AC640/AC653</f>
        <v>5.6848153147017667E-2</v>
      </c>
    </row>
    <row r="641" spans="1:89" ht="14" thickTop="1" x14ac:dyDescent="0.15">
      <c r="A641" s="146" t="s">
        <v>28</v>
      </c>
      <c r="B641" s="203">
        <v>362</v>
      </c>
      <c r="C641" s="197">
        <v>504</v>
      </c>
      <c r="D641" s="198">
        <v>155</v>
      </c>
      <c r="E641" s="199">
        <v>315</v>
      </c>
      <c r="F641" s="196">
        <v>389</v>
      </c>
      <c r="G641" s="200">
        <v>448</v>
      </c>
      <c r="H641" s="198">
        <v>610</v>
      </c>
      <c r="I641" s="199">
        <v>692</v>
      </c>
      <c r="J641" s="196">
        <v>174</v>
      </c>
      <c r="K641" s="197">
        <v>63</v>
      </c>
      <c r="L641" s="198">
        <v>441</v>
      </c>
      <c r="M641" s="196">
        <v>196</v>
      </c>
      <c r="N641" s="201">
        <v>679</v>
      </c>
      <c r="O641" s="204">
        <v>502</v>
      </c>
      <c r="P641" s="196">
        <v>345</v>
      </c>
      <c r="Q641" s="197">
        <v>261</v>
      </c>
      <c r="R641" s="198">
        <v>376</v>
      </c>
      <c r="S641" s="199">
        <v>464</v>
      </c>
      <c r="T641" s="196">
        <v>124</v>
      </c>
      <c r="U641" s="200">
        <v>44</v>
      </c>
      <c r="V641" s="198">
        <v>402</v>
      </c>
      <c r="W641" s="205">
        <v>361</v>
      </c>
      <c r="X641" s="196">
        <v>282</v>
      </c>
      <c r="Y641" s="200">
        <v>160</v>
      </c>
      <c r="Z641" s="198">
        <v>613</v>
      </c>
      <c r="AA641" s="196">
        <v>781</v>
      </c>
      <c r="AB641" s="172">
        <f t="shared" si="11708"/>
        <v>4952</v>
      </c>
      <c r="AC641" s="173">
        <f t="shared" si="11709"/>
        <v>4791</v>
      </c>
      <c r="BI641" s="146" t="s">
        <v>28</v>
      </c>
      <c r="BJ641" s="129">
        <f>B641/B653</f>
        <v>4.4813072542708589E-2</v>
      </c>
      <c r="BK641" s="130">
        <f t="shared" ref="BK641" si="12011">C641/C653</f>
        <v>5.8912916423144362E-2</v>
      </c>
      <c r="BL641" s="131">
        <f t="shared" ref="BL641" si="12012">D641/D653</f>
        <v>4.7227300426569162E-2</v>
      </c>
      <c r="BM641" s="132">
        <f t="shared" ref="BM641" si="12013">E641/E653</f>
        <v>7.797029702970297E-2</v>
      </c>
      <c r="BN641" s="129">
        <f t="shared" ref="BN641" si="12014">F641/F653</f>
        <v>4.8263027295285359E-2</v>
      </c>
      <c r="BO641" s="130">
        <f t="shared" ref="BO641" si="12015">G641/G653</f>
        <v>6.1077027948193592E-2</v>
      </c>
      <c r="BP641" s="131">
        <f t="shared" ref="BP641" si="12016">H641/H653</f>
        <v>5.755802981694659E-2</v>
      </c>
      <c r="BQ641" s="132">
        <f t="shared" ref="BQ641" si="12017">I641/I653</f>
        <v>6.5153940306939079E-2</v>
      </c>
      <c r="BR641" s="129">
        <f t="shared" ref="BR641" si="12018">J641/J653</f>
        <v>7.8237410071942445E-2</v>
      </c>
      <c r="BS641" s="130">
        <f t="shared" ref="BS641" si="12019">K641/K653</f>
        <v>3.2258064516129031E-2</v>
      </c>
      <c r="BT641" s="131">
        <f t="shared" ref="BT641" si="12020">L641/L653</f>
        <v>8.0798827409307439E-2</v>
      </c>
      <c r="BU641" s="129">
        <f t="shared" ref="BU641" si="12021">M641/M653</f>
        <v>3.9231385108086471E-2</v>
      </c>
      <c r="BV641" s="133">
        <f t="shared" ref="BV641" si="12022">N641/N653</f>
        <v>6.770365938777545E-2</v>
      </c>
      <c r="BW641" s="134">
        <f t="shared" ref="BW641" si="12023">O641/O653</f>
        <v>4.9915481754002185E-2</v>
      </c>
      <c r="BX641" s="129">
        <f t="shared" ref="BX641" si="12024">P641/P653</f>
        <v>6.2240663900414939E-2</v>
      </c>
      <c r="BY641" s="130">
        <f t="shared" ref="BY641" si="12025">Q641/Q653</f>
        <v>4.9600912200684154E-2</v>
      </c>
      <c r="BZ641" s="131">
        <f t="shared" ref="BZ641" si="12026">R641/R653</f>
        <v>5.7465994192266542E-2</v>
      </c>
      <c r="CA641" s="132">
        <f t="shared" ref="CA641" si="12027">S641/S653</f>
        <v>7.2027320707854697E-2</v>
      </c>
      <c r="CB641" s="129">
        <f t="shared" ref="CB641" si="12028">T641/T653</f>
        <v>7.6401725200246462E-2</v>
      </c>
      <c r="CC641" s="130">
        <f t="shared" ref="CC641" si="12029">U641/U653</f>
        <v>2.9709655638082377E-2</v>
      </c>
      <c r="CD641" s="131">
        <f t="shared" ref="CD641" si="12030">V641/V653</f>
        <v>6.7156698964249917E-2</v>
      </c>
      <c r="CE641" s="132">
        <f t="shared" ref="CE641" si="12031">W641/W653</f>
        <v>6.173050615595075E-2</v>
      </c>
      <c r="CF641" s="129">
        <f t="shared" ref="CF641" si="12032">X641/X653</f>
        <v>5.7929334428923583E-2</v>
      </c>
      <c r="CG641" s="130">
        <f t="shared" ref="CG641" si="12033">Y641/Y653</f>
        <v>4.7239444936521997E-2</v>
      </c>
      <c r="CH641" s="131">
        <f t="shared" ref="CH641" si="12034">Z641/Z653</f>
        <v>7.071173145691545E-2</v>
      </c>
      <c r="CI641" s="129">
        <f t="shared" ref="CI641" si="12035">AA641/AA653</f>
        <v>7.2435540716008162E-2</v>
      </c>
      <c r="CJ641" s="135">
        <f t="shared" ref="CJ641" si="12036">AB641/AB653</f>
        <v>6.1165252405479181E-2</v>
      </c>
      <c r="CK641" s="136">
        <f t="shared" ref="CK641" si="12037">AC641/AC653</f>
        <v>5.9324657313735929E-2</v>
      </c>
    </row>
    <row r="642" spans="1:89" x14ac:dyDescent="0.15">
      <c r="A642" s="137" t="s">
        <v>29</v>
      </c>
      <c r="B642" s="206">
        <v>446</v>
      </c>
      <c r="C642" s="190">
        <v>773</v>
      </c>
      <c r="D642" s="191">
        <v>268</v>
      </c>
      <c r="E642" s="192">
        <v>310</v>
      </c>
      <c r="F642" s="189">
        <v>464</v>
      </c>
      <c r="G642" s="193">
        <v>628</v>
      </c>
      <c r="H642" s="191">
        <v>746</v>
      </c>
      <c r="I642" s="192">
        <v>847</v>
      </c>
      <c r="J642" s="189">
        <v>249</v>
      </c>
      <c r="K642" s="190">
        <v>67</v>
      </c>
      <c r="L642" s="191">
        <v>493</v>
      </c>
      <c r="M642" s="189">
        <v>224</v>
      </c>
      <c r="N642" s="194">
        <v>812</v>
      </c>
      <c r="O642" s="207">
        <v>536</v>
      </c>
      <c r="P642" s="189">
        <v>479</v>
      </c>
      <c r="Q642" s="190">
        <v>285</v>
      </c>
      <c r="R642" s="191">
        <v>403</v>
      </c>
      <c r="S642" s="192">
        <v>466</v>
      </c>
      <c r="T642" s="189">
        <v>221</v>
      </c>
      <c r="U642" s="193">
        <v>43</v>
      </c>
      <c r="V642" s="191">
        <v>539</v>
      </c>
      <c r="W642" s="208">
        <v>335</v>
      </c>
      <c r="X642" s="189">
        <v>445</v>
      </c>
      <c r="Y642" s="193">
        <v>167</v>
      </c>
      <c r="Z642" s="191">
        <v>733</v>
      </c>
      <c r="AA642" s="189">
        <v>671</v>
      </c>
      <c r="AB642" s="172">
        <f t="shared" si="11708"/>
        <v>6298</v>
      </c>
      <c r="AC642" s="173">
        <f t="shared" si="11709"/>
        <v>5352</v>
      </c>
      <c r="BI642" s="137" t="s">
        <v>29</v>
      </c>
      <c r="BJ642" s="129">
        <f>B642/B653</f>
        <v>5.5211686060906165E-2</v>
      </c>
      <c r="BK642" s="130">
        <f t="shared" ref="BK642" si="12038">C642/C653</f>
        <v>9.0356516656925775E-2</v>
      </c>
      <c r="BL642" s="131">
        <f t="shared" ref="BL642" si="12039">D642/D653</f>
        <v>8.1657525898842176E-2</v>
      </c>
      <c r="BM642" s="132">
        <f t="shared" ref="BM642" si="12040">E642/E653</f>
        <v>7.6732673267326731E-2</v>
      </c>
      <c r="BN642" s="129">
        <f t="shared" ref="BN642" si="12041">F642/F653</f>
        <v>5.7568238213399507E-2</v>
      </c>
      <c r="BO642" s="130">
        <f t="shared" ref="BO642" si="12042">G642/G653</f>
        <v>8.5616905248807093E-2</v>
      </c>
      <c r="BP642" s="131">
        <f t="shared" ref="BP642" si="12043">H642/H653</f>
        <v>7.0390639743347805E-2</v>
      </c>
      <c r="BQ642" s="132">
        <f t="shared" ref="BQ642" si="12044">I642/I653</f>
        <v>7.974766971095E-2</v>
      </c>
      <c r="BR642" s="129">
        <f t="shared" ref="BR642" si="12045">J642/J653</f>
        <v>0.11196043165467626</v>
      </c>
      <c r="BS642" s="130">
        <f t="shared" ref="BS642" si="12046">K642/K653</f>
        <v>3.430619559651818E-2</v>
      </c>
      <c r="BT642" s="131">
        <f t="shared" ref="BT642" si="12047">L642/L653</f>
        <v>9.032612678636863E-2</v>
      </c>
      <c r="BU642" s="129">
        <f t="shared" ref="BU642" si="12048">M642/M653</f>
        <v>4.4835868694955962E-2</v>
      </c>
      <c r="BV642" s="133">
        <f t="shared" ref="BV642" si="12049">N642/N653</f>
        <v>8.0965200917339719E-2</v>
      </c>
      <c r="BW642" s="134">
        <f t="shared" ref="BW642" si="12050">O642/O653</f>
        <v>5.3296211593914684E-2</v>
      </c>
      <c r="BX642" s="129">
        <f t="shared" ref="BX642" si="12051">P642/P653</f>
        <v>8.6415298574779004E-2</v>
      </c>
      <c r="BY642" s="130">
        <f t="shared" ref="BY642" si="12052">Q642/Q653</f>
        <v>5.416191562143672E-2</v>
      </c>
      <c r="BZ642" s="131">
        <f t="shared" ref="BZ642" si="12053">R642/R653</f>
        <v>6.1592541647562282E-2</v>
      </c>
      <c r="CA642" s="132">
        <f t="shared" ref="CA642" si="12054">S642/S653</f>
        <v>7.2337783297112698E-2</v>
      </c>
      <c r="CB642" s="129">
        <f t="shared" ref="CB642" si="12055">T642/T653</f>
        <v>0.1361675908810844</v>
      </c>
      <c r="CC642" s="130">
        <f t="shared" ref="CC642" si="12056">U642/U653</f>
        <v>2.9034436191762322E-2</v>
      </c>
      <c r="CD642" s="131">
        <f t="shared" ref="CD642" si="12057">V642/V653</f>
        <v>9.0043434680922158E-2</v>
      </c>
      <c r="CE642" s="132">
        <f t="shared" ref="CE642" si="12058">W642/W653</f>
        <v>5.7284541723666212E-2</v>
      </c>
      <c r="CF642" s="129">
        <f t="shared" ref="CF642" si="12059">X642/X653</f>
        <v>9.1413311421528351E-2</v>
      </c>
      <c r="CG642" s="130">
        <f t="shared" ref="CG642" si="12060">Y642/Y653</f>
        <v>4.9306170652494832E-2</v>
      </c>
      <c r="CH642" s="131">
        <f t="shared" ref="CH642" si="12061">Z642/Z653</f>
        <v>8.4554158495789594E-2</v>
      </c>
      <c r="CI642" s="129">
        <f t="shared" ref="CI642" si="12062">AA642/AA653</f>
        <v>6.2233351882767574E-2</v>
      </c>
      <c r="CJ642" s="135">
        <f t="shared" ref="CJ642" si="12063">AB642/AB653</f>
        <v>7.7790541124739071E-2</v>
      </c>
      <c r="CK642" s="136">
        <f t="shared" ref="CK642" si="12064">AC642/AC653</f>
        <v>6.6271251501380649E-2</v>
      </c>
    </row>
    <row r="643" spans="1:89" x14ac:dyDescent="0.15">
      <c r="A643" s="146" t="s">
        <v>30</v>
      </c>
      <c r="B643" s="203">
        <v>512</v>
      </c>
      <c r="C643" s="197">
        <v>965</v>
      </c>
      <c r="D643" s="198">
        <v>318</v>
      </c>
      <c r="E643" s="199">
        <v>338</v>
      </c>
      <c r="F643" s="196">
        <v>481</v>
      </c>
      <c r="G643" s="200">
        <v>828</v>
      </c>
      <c r="H643" s="198">
        <v>837</v>
      </c>
      <c r="I643" s="199">
        <v>951</v>
      </c>
      <c r="J643" s="196">
        <v>250</v>
      </c>
      <c r="K643" s="197">
        <v>58</v>
      </c>
      <c r="L643" s="198">
        <v>621</v>
      </c>
      <c r="M643" s="196">
        <v>185</v>
      </c>
      <c r="N643" s="201">
        <v>974</v>
      </c>
      <c r="O643" s="204">
        <v>728</v>
      </c>
      <c r="P643" s="196">
        <v>547</v>
      </c>
      <c r="Q643" s="197">
        <v>497</v>
      </c>
      <c r="R643" s="198">
        <v>450</v>
      </c>
      <c r="S643" s="199">
        <v>667</v>
      </c>
      <c r="T643" s="196">
        <v>233</v>
      </c>
      <c r="U643" s="200">
        <v>48</v>
      </c>
      <c r="V643" s="198">
        <v>627</v>
      </c>
      <c r="W643" s="205">
        <v>411</v>
      </c>
      <c r="X643" s="196">
        <v>487</v>
      </c>
      <c r="Y643" s="200">
        <v>264</v>
      </c>
      <c r="Z643" s="198">
        <v>617</v>
      </c>
      <c r="AA643" s="196">
        <v>1082</v>
      </c>
      <c r="AB643" s="172">
        <f t="shared" si="11708"/>
        <v>6954</v>
      </c>
      <c r="AC643" s="173">
        <f t="shared" si="11709"/>
        <v>7022</v>
      </c>
      <c r="BI643" s="146" t="s">
        <v>30</v>
      </c>
      <c r="BJ643" s="129">
        <f>B643/B653</f>
        <v>6.338202525377569E-2</v>
      </c>
      <c r="BK643" s="130">
        <f t="shared" ref="BK643" si="12065">C643/C653</f>
        <v>0.11279953243717125</v>
      </c>
      <c r="BL643" s="131">
        <f t="shared" ref="BL643" si="12066">D643/D653</f>
        <v>9.6892138939670927E-2</v>
      </c>
      <c r="BM643" s="132">
        <f t="shared" ref="BM643" si="12067">E643/E653</f>
        <v>8.3663366336633668E-2</v>
      </c>
      <c r="BN643" s="129">
        <f t="shared" ref="BN643" si="12068">F643/F653</f>
        <v>5.9677419354838709E-2</v>
      </c>
      <c r="BO643" s="130">
        <f t="shared" ref="BO643" si="12069">G643/G653</f>
        <v>0.11288343558282209</v>
      </c>
      <c r="BP643" s="131">
        <f t="shared" ref="BP643" si="12070">H643/H653</f>
        <v>7.8977165502925079E-2</v>
      </c>
      <c r="BQ643" s="132">
        <f t="shared" ref="BQ643" si="12071">I643/I653</f>
        <v>8.9539591375576683E-2</v>
      </c>
      <c r="BR643" s="129">
        <f t="shared" ref="BR643" si="12072">J643/J653</f>
        <v>0.11241007194244604</v>
      </c>
      <c r="BS643" s="130">
        <f t="shared" ref="BS643" si="12073">K643/K653</f>
        <v>2.9697900665642603E-2</v>
      </c>
      <c r="BT643" s="131">
        <f t="shared" ref="BT643" si="12074">L643/L653</f>
        <v>0.11377794063759619</v>
      </c>
      <c r="BU643" s="129">
        <f t="shared" ref="BU643" si="12075">M643/M653</f>
        <v>3.7029623698959166E-2</v>
      </c>
      <c r="BV643" s="133">
        <f t="shared" ref="BV643" si="12076">N643/N653</f>
        <v>9.7118356765380401E-2</v>
      </c>
      <c r="BW643" s="134">
        <f t="shared" ref="BW643" si="12077">O643/O653</f>
        <v>7.2387391866361742E-2</v>
      </c>
      <c r="BX643" s="129">
        <f t="shared" ref="BX643" si="12078">P643/P653</f>
        <v>9.8683023633411512E-2</v>
      </c>
      <c r="BY643" s="130">
        <f t="shared" ref="BY643" si="12079">Q643/Q653</f>
        <v>9.4450779171417712E-2</v>
      </c>
      <c r="BZ643" s="131">
        <f t="shared" ref="BZ643" si="12080">R643/R653</f>
        <v>6.8775790921595595E-2</v>
      </c>
      <c r="CA643" s="132">
        <f t="shared" ref="CA643" si="12081">S643/S653</f>
        <v>0.10353927351754114</v>
      </c>
      <c r="CB643" s="129">
        <f t="shared" ref="CB643" si="12082">T643/T653</f>
        <v>0.14356130622304375</v>
      </c>
      <c r="CC643" s="130">
        <f t="shared" ref="CC643" si="12083">U643/U653</f>
        <v>3.2410533423362593E-2</v>
      </c>
      <c r="CD643" s="131">
        <f t="shared" ref="CD643" si="12084">V643/V653</f>
        <v>0.10474440360841965</v>
      </c>
      <c r="CE643" s="132">
        <f t="shared" ref="CE643" si="12085">W643/W653</f>
        <v>7.0280437756497949E-2</v>
      </c>
      <c r="CF643" s="129">
        <f t="shared" ref="CF643" si="12086">X643/X653</f>
        <v>0.10004108463434676</v>
      </c>
      <c r="CG643" s="130">
        <f t="shared" ref="CG643" si="12087">Y643/Y653</f>
        <v>7.7945084145261287E-2</v>
      </c>
      <c r="CH643" s="131">
        <f t="shared" ref="CH643" si="12088">Z643/Z653</f>
        <v>7.1173145691544579E-2</v>
      </c>
      <c r="CI643" s="129">
        <f t="shared" ref="CI643" si="12089">AA643/AA653</f>
        <v>0.10035243925060286</v>
      </c>
      <c r="CJ643" s="135">
        <f t="shared" ref="CJ643" si="12090">AB643/AB653</f>
        <v>8.5893207840812238E-2</v>
      </c>
      <c r="CK643" s="136">
        <f t="shared" ref="CK643" si="12091">AC643/AC653</f>
        <v>8.6950061293478126E-2</v>
      </c>
    </row>
    <row r="644" spans="1:89" x14ac:dyDescent="0.15">
      <c r="A644" s="137" t="s">
        <v>31</v>
      </c>
      <c r="B644" s="206">
        <v>577</v>
      </c>
      <c r="C644" s="190">
        <v>893</v>
      </c>
      <c r="D644" s="191">
        <v>198</v>
      </c>
      <c r="E644" s="192">
        <v>315</v>
      </c>
      <c r="F644" s="189">
        <v>388</v>
      </c>
      <c r="G644" s="193">
        <v>961</v>
      </c>
      <c r="H644" s="191">
        <v>831</v>
      </c>
      <c r="I644" s="192">
        <v>983</v>
      </c>
      <c r="J644" s="189">
        <v>208</v>
      </c>
      <c r="K644" s="190">
        <v>59</v>
      </c>
      <c r="L644" s="191">
        <v>583</v>
      </c>
      <c r="M644" s="189">
        <v>176</v>
      </c>
      <c r="N644" s="194">
        <v>766</v>
      </c>
      <c r="O644" s="207">
        <v>597</v>
      </c>
      <c r="P644" s="189">
        <v>357</v>
      </c>
      <c r="Q644" s="190">
        <v>448</v>
      </c>
      <c r="R644" s="191">
        <v>378</v>
      </c>
      <c r="S644" s="192">
        <v>568</v>
      </c>
      <c r="T644" s="189">
        <v>133</v>
      </c>
      <c r="U644" s="193">
        <v>33</v>
      </c>
      <c r="V644" s="191">
        <v>628</v>
      </c>
      <c r="W644" s="208">
        <v>293</v>
      </c>
      <c r="X644" s="189">
        <v>428</v>
      </c>
      <c r="Y644" s="193">
        <v>183</v>
      </c>
      <c r="Z644" s="191">
        <v>440</v>
      </c>
      <c r="AA644" s="189">
        <v>971</v>
      </c>
      <c r="AB644" s="172">
        <f t="shared" si="11708"/>
        <v>5915</v>
      </c>
      <c r="AC644" s="173">
        <f t="shared" si="11709"/>
        <v>6480</v>
      </c>
      <c r="BI644" s="137" t="s">
        <v>31</v>
      </c>
      <c r="BJ644" s="129">
        <f>B644/B653</f>
        <v>7.1428571428571425E-2</v>
      </c>
      <c r="BK644" s="130">
        <f t="shared" ref="BK644" si="12092">C644/C653</f>
        <v>0.1043834015195792</v>
      </c>
      <c r="BL644" s="131">
        <f t="shared" ref="BL644" si="12093">D644/D653</f>
        <v>6.0329067641681902E-2</v>
      </c>
      <c r="BM644" s="132">
        <f t="shared" ref="BM644" si="12094">E644/E653</f>
        <v>7.797029702970297E-2</v>
      </c>
      <c r="BN644" s="129">
        <f t="shared" ref="BN644" si="12095">F644/F653</f>
        <v>4.813895781637717E-2</v>
      </c>
      <c r="BO644" s="130">
        <f t="shared" ref="BO644" si="12096">G644/G653</f>
        <v>0.13101567825494206</v>
      </c>
      <c r="BP644" s="131">
        <f t="shared" ref="BP644" si="12097">H644/H653</f>
        <v>7.8411020947348559E-2</v>
      </c>
      <c r="BQ644" s="132">
        <f t="shared" ref="BQ644" si="12098">I644/I653</f>
        <v>9.2552490349307973E-2</v>
      </c>
      <c r="BR644" s="129">
        <f t="shared" ref="BR644" si="12099">J644/J653</f>
        <v>9.3525179856115109E-2</v>
      </c>
      <c r="BS644" s="130">
        <f t="shared" ref="BS644" si="12100">K644/K653</f>
        <v>3.0209933435739886E-2</v>
      </c>
      <c r="BT644" s="131">
        <f t="shared" ref="BT644" si="12101">L644/L653</f>
        <v>0.10681568340051301</v>
      </c>
      <c r="BU644" s="129">
        <f t="shared" ref="BU644" si="12102">M644/M653</f>
        <v>3.5228182546036831E-2</v>
      </c>
      <c r="BV644" s="133">
        <f t="shared" ref="BV644" si="12103">N644/N653</f>
        <v>7.6378502343204702E-2</v>
      </c>
      <c r="BW644" s="134">
        <f t="shared" ref="BW644" si="12104">O644/O653</f>
        <v>5.9361638659640052E-2</v>
      </c>
      <c r="BX644" s="129">
        <f t="shared" ref="BX644" si="12105">P644/P653</f>
        <v>6.4405556557820681E-2</v>
      </c>
      <c r="BY644" s="130">
        <f t="shared" ref="BY644" si="12106">Q644/Q653</f>
        <v>8.5138730520714551E-2</v>
      </c>
      <c r="BZ644" s="131">
        <f t="shared" ref="BZ644" si="12107">R644/R653</f>
        <v>5.7771664374140302E-2</v>
      </c>
      <c r="CA644" s="132">
        <f t="shared" ref="CA644" si="12108">S644/S653</f>
        <v>8.8171375349270414E-2</v>
      </c>
      <c r="CB644" s="129">
        <f t="shared" ref="CB644" si="12109">T644/T653</f>
        <v>8.1947011706715964E-2</v>
      </c>
      <c r="CC644" s="130">
        <f t="shared" ref="CC644" si="12110">U644/U653</f>
        <v>2.2282241728561782E-2</v>
      </c>
      <c r="CD644" s="131">
        <f t="shared" ref="CD644" si="12111">V644/V653</f>
        <v>0.10491146007350484</v>
      </c>
      <c r="CE644" s="132">
        <f t="shared" ref="CE644" si="12112">W644/W653</f>
        <v>5.0102599179206564E-2</v>
      </c>
      <c r="CF644" s="129">
        <f t="shared" ref="CF644" si="12113">X644/X653</f>
        <v>8.7921117502054238E-2</v>
      </c>
      <c r="CG644" s="130">
        <f t="shared" ref="CG644" si="12114">Y644/Y653</f>
        <v>5.4030115146147036E-2</v>
      </c>
      <c r="CH644" s="131">
        <f t="shared" ref="CH644" si="12115">Z644/Z653</f>
        <v>5.0755565809205212E-2</v>
      </c>
      <c r="CI644" s="129">
        <f t="shared" ref="CI644" si="12116">AA644/AA653</f>
        <v>9.0057503246150986E-2</v>
      </c>
      <c r="CJ644" s="135">
        <f t="shared" ref="CJ644" si="12117">AB644/AB653</f>
        <v>7.3059868331665861E-2</v>
      </c>
      <c r="CK644" s="136">
        <f t="shared" ref="CK644" si="12118">AC644/AC653</f>
        <v>8.0238735001671641E-2</v>
      </c>
    </row>
    <row r="645" spans="1:89" x14ac:dyDescent="0.15">
      <c r="A645" s="146" t="s">
        <v>32</v>
      </c>
      <c r="B645" s="203">
        <v>676</v>
      </c>
      <c r="C645" s="197">
        <v>684</v>
      </c>
      <c r="D645" s="198">
        <v>117</v>
      </c>
      <c r="E645" s="199">
        <v>287</v>
      </c>
      <c r="F645" s="196">
        <v>324</v>
      </c>
      <c r="G645" s="200">
        <v>965</v>
      </c>
      <c r="H645" s="198">
        <v>742</v>
      </c>
      <c r="I645" s="199">
        <v>858</v>
      </c>
      <c r="J645" s="196">
        <v>209</v>
      </c>
      <c r="K645" s="197">
        <v>60</v>
      </c>
      <c r="L645" s="198">
        <v>514</v>
      </c>
      <c r="M645" s="196">
        <v>151</v>
      </c>
      <c r="N645" s="201">
        <v>766</v>
      </c>
      <c r="O645" s="204">
        <v>542</v>
      </c>
      <c r="P645" s="196">
        <v>238</v>
      </c>
      <c r="Q645" s="197">
        <v>415</v>
      </c>
      <c r="R645" s="198">
        <v>273</v>
      </c>
      <c r="S645" s="199">
        <v>536</v>
      </c>
      <c r="T645" s="196">
        <v>81</v>
      </c>
      <c r="U645" s="200">
        <v>50</v>
      </c>
      <c r="V645" s="198">
        <v>598</v>
      </c>
      <c r="W645" s="205">
        <v>324</v>
      </c>
      <c r="X645" s="196">
        <v>262</v>
      </c>
      <c r="Y645" s="200">
        <v>212</v>
      </c>
      <c r="Z645" s="198">
        <v>405</v>
      </c>
      <c r="AA645" s="196">
        <v>668</v>
      </c>
      <c r="AB645" s="172">
        <f t="shared" si="11708"/>
        <v>5205</v>
      </c>
      <c r="AC645" s="173">
        <f t="shared" si="11709"/>
        <v>5752</v>
      </c>
      <c r="BI645" s="146" t="s">
        <v>32</v>
      </c>
      <c r="BJ645" s="129">
        <f>B645/B653</f>
        <v>8.3684080217875711E-2</v>
      </c>
      <c r="BK645" s="130">
        <f t="shared" ref="BK645" si="12119">C645/C653</f>
        <v>7.9953243717124492E-2</v>
      </c>
      <c r="BL645" s="131">
        <f t="shared" ref="BL645" si="12120">D645/D653</f>
        <v>3.5648994515539302E-2</v>
      </c>
      <c r="BM645" s="132">
        <f t="shared" ref="BM645" si="12121">E645/E653</f>
        <v>7.1039603960396033E-2</v>
      </c>
      <c r="BN645" s="129">
        <f t="shared" ref="BN645" si="12122">F645/F653</f>
        <v>4.0198511166253101E-2</v>
      </c>
      <c r="BO645" s="130">
        <f t="shared" ref="BO645" si="12123">G645/G653</f>
        <v>0.13156100886162236</v>
      </c>
      <c r="BP645" s="131">
        <f t="shared" ref="BP645" si="12124">H645/H653</f>
        <v>7.0013210039630125E-2</v>
      </c>
      <c r="BQ645" s="132">
        <f t="shared" ref="BQ645" si="12125">I645/I653</f>
        <v>8.0783353733170138E-2</v>
      </c>
      <c r="BR645" s="129">
        <f t="shared" ref="BR645" si="12126">J645/J653</f>
        <v>9.3974820143884891E-2</v>
      </c>
      <c r="BS645" s="130">
        <f t="shared" ref="BS645" si="12127">K645/K653</f>
        <v>3.0721966205837174E-2</v>
      </c>
      <c r="BT645" s="131">
        <f t="shared" ref="BT645" si="12128">L645/L653</f>
        <v>9.4173689996335658E-2</v>
      </c>
      <c r="BU645" s="129">
        <f t="shared" ref="BU645" si="12129">M645/M653</f>
        <v>3.022417934347478E-2</v>
      </c>
      <c r="BV645" s="133">
        <f t="shared" ref="BV645" si="12130">N645/N653</f>
        <v>7.6378502343204702E-2</v>
      </c>
      <c r="BW645" s="134">
        <f t="shared" ref="BW645" si="12131">O645/O653</f>
        <v>5.3892810977428658E-2</v>
      </c>
      <c r="BX645" s="129">
        <f t="shared" ref="BX645" si="12132">P645/P653</f>
        <v>4.2937037705213781E-2</v>
      </c>
      <c r="BY645" s="130">
        <f t="shared" ref="BY645" si="12133">Q645/Q653</f>
        <v>7.8867350817179785E-2</v>
      </c>
      <c r="BZ645" s="131">
        <f t="shared" ref="BZ645" si="12134">R645/R653</f>
        <v>4.1723979825767997E-2</v>
      </c>
      <c r="CA645" s="132">
        <f t="shared" ref="CA645" si="12135">S645/S653</f>
        <v>8.3203973921142496E-2</v>
      </c>
      <c r="CB645" s="129">
        <f t="shared" ref="CB645" si="12136">T645/T653</f>
        <v>4.9907578558225509E-2</v>
      </c>
      <c r="CC645" s="130">
        <f t="shared" ref="CC645" si="12137">U645/U653</f>
        <v>3.3760972316002703E-2</v>
      </c>
      <c r="CD645" s="131">
        <f t="shared" ref="CD645" si="12138">V645/V653</f>
        <v>9.9899766120948877E-2</v>
      </c>
      <c r="CE645" s="132">
        <f t="shared" ref="CE645" si="12139">W645/W653</f>
        <v>5.5403556771545827E-2</v>
      </c>
      <c r="CF645" s="129">
        <f t="shared" ref="CF645" si="12140">X645/X653</f>
        <v>5.3820870994248149E-2</v>
      </c>
      <c r="CG645" s="130">
        <f t="shared" ref="CG645" si="12141">Y645/Y653</f>
        <v>6.2592264540891646E-2</v>
      </c>
      <c r="CH645" s="131">
        <f t="shared" ref="CH645" si="12142">Z645/Z653</f>
        <v>4.6718191256200255E-2</v>
      </c>
      <c r="CI645" s="129">
        <f t="shared" ref="CI645" si="12143">AA645/AA653</f>
        <v>6.1955110369133738E-2</v>
      </c>
      <c r="CJ645" s="135">
        <f t="shared" ref="CJ645" si="12144">AB645/AB653</f>
        <v>6.429021380664765E-2</v>
      </c>
      <c r="CK645" s="136">
        <f t="shared" ref="CK645" si="12145">AC645/AC653</f>
        <v>7.1224259834817172E-2</v>
      </c>
    </row>
    <row r="646" spans="1:89" x14ac:dyDescent="0.15">
      <c r="A646" s="137" t="s">
        <v>33</v>
      </c>
      <c r="B646" s="206">
        <v>327</v>
      </c>
      <c r="C646" s="190">
        <v>417</v>
      </c>
      <c r="D646" s="191">
        <v>83</v>
      </c>
      <c r="E646" s="192">
        <v>164</v>
      </c>
      <c r="F646" s="189">
        <v>202</v>
      </c>
      <c r="G646" s="193">
        <v>549</v>
      </c>
      <c r="H646" s="191">
        <v>527</v>
      </c>
      <c r="I646" s="192">
        <v>565</v>
      </c>
      <c r="J646" s="189">
        <v>59</v>
      </c>
      <c r="K646" s="190">
        <v>63</v>
      </c>
      <c r="L646" s="191">
        <v>395</v>
      </c>
      <c r="M646" s="189">
        <v>152</v>
      </c>
      <c r="N646" s="194">
        <v>443</v>
      </c>
      <c r="O646" s="207">
        <v>453</v>
      </c>
      <c r="P646" s="189">
        <v>188</v>
      </c>
      <c r="Q646" s="190">
        <v>284</v>
      </c>
      <c r="R646" s="191">
        <v>223</v>
      </c>
      <c r="S646" s="192">
        <v>345</v>
      </c>
      <c r="T646" s="189">
        <v>46</v>
      </c>
      <c r="U646" s="193">
        <v>48</v>
      </c>
      <c r="V646" s="191">
        <v>442</v>
      </c>
      <c r="W646" s="208">
        <v>161</v>
      </c>
      <c r="X646" s="189">
        <v>177</v>
      </c>
      <c r="Y646" s="193">
        <v>130</v>
      </c>
      <c r="Z646" s="191">
        <v>234</v>
      </c>
      <c r="AA646" s="189">
        <v>521</v>
      </c>
      <c r="AB646" s="172">
        <f t="shared" si="11708"/>
        <v>3346</v>
      </c>
      <c r="AC646" s="173">
        <f t="shared" si="11709"/>
        <v>3852</v>
      </c>
      <c r="BI646" s="137" t="s">
        <v>33</v>
      </c>
      <c r="BJ646" s="129">
        <f>B646/B653</f>
        <v>4.0480316910126268E-2</v>
      </c>
      <c r="BK646" s="130">
        <f t="shared" ref="BK646" si="12146">C646/C653</f>
        <v>4.8743424897720634E-2</v>
      </c>
      <c r="BL646" s="131">
        <f t="shared" ref="BL646" si="12147">D646/D653</f>
        <v>2.5289457647775748E-2</v>
      </c>
      <c r="BM646" s="132">
        <f t="shared" ref="BM646" si="12148">E646/E653</f>
        <v>4.0594059405940595E-2</v>
      </c>
      <c r="BN646" s="129">
        <f t="shared" ref="BN646" si="12149">F646/F653</f>
        <v>2.5062034739454096E-2</v>
      </c>
      <c r="BO646" s="130">
        <f t="shared" ref="BO646" si="12150">G646/G653</f>
        <v>7.4846625766871164E-2</v>
      </c>
      <c r="BP646" s="131">
        <f t="shared" ref="BP646" si="12151">H646/H653</f>
        <v>4.9726363464804683E-2</v>
      </c>
      <c r="BQ646" s="132">
        <f t="shared" ref="BQ646" si="12152">I646/I653</f>
        <v>5.3196497504943034E-2</v>
      </c>
      <c r="BR646" s="129">
        <f t="shared" ref="BR646" si="12153">J646/J653</f>
        <v>2.6528776978417268E-2</v>
      </c>
      <c r="BS646" s="130">
        <f t="shared" ref="BS646" si="12154">K646/K653</f>
        <v>3.2258064516129031E-2</v>
      </c>
      <c r="BT646" s="131">
        <f t="shared" ref="BT646" si="12155">L646/L653</f>
        <v>7.237083180652254E-2</v>
      </c>
      <c r="BU646" s="129">
        <f t="shared" ref="BU646" si="12156">M646/M653</f>
        <v>3.0424339471577262E-2</v>
      </c>
      <c r="BV646" s="133">
        <f t="shared" ref="BV646" si="12157">N646/N653</f>
        <v>4.4171901485691493E-2</v>
      </c>
      <c r="BW646" s="134">
        <f t="shared" ref="BW646" si="12158">O646/O653</f>
        <v>4.5043253455304764E-2</v>
      </c>
      <c r="BX646" s="129">
        <f t="shared" ref="BX646" si="12159">P646/P653</f>
        <v>3.3916651632689879E-2</v>
      </c>
      <c r="BY646" s="130">
        <f t="shared" ref="BY646" si="12160">Q646/Q653</f>
        <v>5.397187381223869E-2</v>
      </c>
      <c r="BZ646" s="131">
        <f t="shared" ref="BZ646" si="12161">R646/R653</f>
        <v>3.4082225278924044E-2</v>
      </c>
      <c r="CA646" s="132">
        <f t="shared" ref="CA646" si="12162">S646/S653</f>
        <v>5.3554796647004035E-2</v>
      </c>
      <c r="CB646" s="129">
        <f t="shared" ref="CB646" si="12163">T646/T653</f>
        <v>2.8342575477510783E-2</v>
      </c>
      <c r="CC646" s="130">
        <f t="shared" ref="CC646" si="12164">U646/U653</f>
        <v>3.2410533423362593E-2</v>
      </c>
      <c r="CD646" s="131">
        <f t="shared" ref="CD646" si="12165">V646/V653</f>
        <v>7.3838957567657862E-2</v>
      </c>
      <c r="CE646" s="132">
        <f t="shared" ref="CE646" si="12166">W646/W653</f>
        <v>2.7530779753761971E-2</v>
      </c>
      <c r="CF646" s="129">
        <f t="shared" ref="CF646" si="12167">X646/X653</f>
        <v>3.6359901396877566E-2</v>
      </c>
      <c r="CG646" s="130">
        <f t="shared" ref="CG646" si="12168">Y646/Y653</f>
        <v>3.8382049010924124E-2</v>
      </c>
      <c r="CH646" s="131">
        <f t="shared" ref="CH646" si="12169">Z646/Z653</f>
        <v>2.6992732725804592E-2</v>
      </c>
      <c r="CI646" s="129">
        <f t="shared" ref="CI646" si="12170">AA646/AA653</f>
        <v>4.8321276201075868E-2</v>
      </c>
      <c r="CJ646" s="135">
        <f t="shared" ref="CJ646" si="12171">AB646/AB653</f>
        <v>4.1328540902409804E-2</v>
      </c>
      <c r="CK646" s="136">
        <f t="shared" ref="CK646" si="12172">AC646/AC653</f>
        <v>4.7697470250993697E-2</v>
      </c>
    </row>
    <row r="647" spans="1:89" x14ac:dyDescent="0.15">
      <c r="A647" s="146" t="s">
        <v>34</v>
      </c>
      <c r="B647" s="203">
        <v>20</v>
      </c>
      <c r="C647" s="197">
        <v>208</v>
      </c>
      <c r="D647" s="198">
        <v>15</v>
      </c>
      <c r="E647" s="199">
        <v>105</v>
      </c>
      <c r="F647" s="196">
        <v>55</v>
      </c>
      <c r="G647" s="200">
        <v>262</v>
      </c>
      <c r="H647" s="198">
        <v>115</v>
      </c>
      <c r="I647" s="199">
        <v>216</v>
      </c>
      <c r="J647" s="196">
        <v>13</v>
      </c>
      <c r="K647" s="197">
        <v>24</v>
      </c>
      <c r="L647" s="198">
        <v>102</v>
      </c>
      <c r="M647" s="196">
        <v>56</v>
      </c>
      <c r="N647" s="201">
        <v>125</v>
      </c>
      <c r="O647" s="204">
        <v>206</v>
      </c>
      <c r="P647" s="196">
        <v>88</v>
      </c>
      <c r="Q647" s="197">
        <v>144</v>
      </c>
      <c r="R647" s="198">
        <v>109</v>
      </c>
      <c r="S647" s="199">
        <v>161</v>
      </c>
      <c r="T647" s="196">
        <v>24</v>
      </c>
      <c r="U647" s="200">
        <v>59</v>
      </c>
      <c r="V647" s="198">
        <v>134</v>
      </c>
      <c r="W647" s="205">
        <v>97</v>
      </c>
      <c r="X647" s="196">
        <v>56</v>
      </c>
      <c r="Y647" s="200">
        <v>100</v>
      </c>
      <c r="Z647" s="198">
        <v>159</v>
      </c>
      <c r="AA647" s="196">
        <v>294</v>
      </c>
      <c r="AB647" s="172">
        <f t="shared" si="11708"/>
        <v>1015</v>
      </c>
      <c r="AC647" s="173">
        <f t="shared" si="11709"/>
        <v>1932</v>
      </c>
      <c r="BI647" s="146" t="s">
        <v>34</v>
      </c>
      <c r="BJ647" s="129">
        <f>B647/B653</f>
        <v>2.4758603614756128E-3</v>
      </c>
      <c r="BK647" s="130">
        <f t="shared" ref="BK647" si="12173">C647/C653</f>
        <v>2.4313267095265927E-2</v>
      </c>
      <c r="BL647" s="131">
        <f t="shared" ref="BL647" si="12174">D647/D653</f>
        <v>4.570383912248629E-3</v>
      </c>
      <c r="BM647" s="132">
        <f t="shared" ref="BM647" si="12175">E647/E653</f>
        <v>2.5990099009900989E-2</v>
      </c>
      <c r="BN647" s="129">
        <f t="shared" ref="BN647" si="12176">F647/F653</f>
        <v>6.8238213399503724E-3</v>
      </c>
      <c r="BO647" s="130">
        <f t="shared" ref="BO647" si="12177">G647/G653</f>
        <v>3.5719154737559648E-2</v>
      </c>
      <c r="BP647" s="131">
        <f t="shared" ref="BP647" si="12178">H647/H653</f>
        <v>1.0851103981883374E-2</v>
      </c>
      <c r="BQ647" s="132">
        <f t="shared" ref="BQ647" si="12179">I647/I653</f>
        <v>2.0337068072686187E-2</v>
      </c>
      <c r="BR647" s="129">
        <f t="shared" ref="BR647" si="12180">J647/J653</f>
        <v>5.8453237410071943E-3</v>
      </c>
      <c r="BS647" s="130">
        <f t="shared" ref="BS647" si="12181">K647/K653</f>
        <v>1.2288786482334869E-2</v>
      </c>
      <c r="BT647" s="131">
        <f t="shared" ref="BT647" si="12182">L647/L653</f>
        <v>1.868816416269696E-2</v>
      </c>
      <c r="BU647" s="129">
        <f t="shared" ref="BU647" si="12183">M647/M653</f>
        <v>1.120896717373899E-2</v>
      </c>
      <c r="BV647" s="133">
        <f t="shared" ref="BV647" si="12184">N647/N653</f>
        <v>1.2463854821019044E-2</v>
      </c>
      <c r="BW647" s="134">
        <f t="shared" ref="BW647" si="12185">O647/O653</f>
        <v>2.0483245500646317E-2</v>
      </c>
      <c r="BX647" s="129">
        <f t="shared" ref="BX647" si="12186">P647/P653</f>
        <v>1.5875879487642072E-2</v>
      </c>
      <c r="BY647" s="130">
        <f t="shared" ref="BY647" si="12187">Q647/Q653</f>
        <v>2.7366020524515394E-2</v>
      </c>
      <c r="BZ647" s="131">
        <f t="shared" ref="BZ647" si="12188">R647/R653</f>
        <v>1.6659024912119822E-2</v>
      </c>
      <c r="CA647" s="132">
        <f t="shared" ref="CA647" si="12189">S647/S653</f>
        <v>2.499223843526855E-2</v>
      </c>
      <c r="CB647" s="129">
        <f t="shared" ref="CB647" si="12190">T647/T653</f>
        <v>1.4787430683918669E-2</v>
      </c>
      <c r="CC647" s="130">
        <f t="shared" ref="CC647" si="12191">U647/U653</f>
        <v>3.9837947332883185E-2</v>
      </c>
      <c r="CD647" s="131">
        <f t="shared" ref="CD647" si="12192">V647/V653</f>
        <v>2.2385566321416639E-2</v>
      </c>
      <c r="CE647" s="132">
        <f t="shared" ref="CE647" si="12193">W647/W653</f>
        <v>1.6586867305061561E-2</v>
      </c>
      <c r="CF647" s="129">
        <f t="shared" ref="CF647" si="12194">X647/X653</f>
        <v>1.1503697617091208E-2</v>
      </c>
      <c r="CG647" s="130">
        <f t="shared" ref="CG647" si="12195">Y647/Y653</f>
        <v>2.9524653085326247E-2</v>
      </c>
      <c r="CH647" s="131">
        <f t="shared" ref="CH647" si="12196">Z647/Z653</f>
        <v>1.8341215826508248E-2</v>
      </c>
      <c r="CI647" s="129">
        <f t="shared" ref="CI647" si="12197">AA647/AA653</f>
        <v>2.7267668336115748E-2</v>
      </c>
      <c r="CJ647" s="135">
        <f t="shared" ref="CJ647" si="12198">AB647/AB653</f>
        <v>1.2536900482948581E-2</v>
      </c>
      <c r="CK647" s="136">
        <f t="shared" ref="CK647" si="12199">AC647/AC653</f>
        <v>2.3923030250498398E-2</v>
      </c>
    </row>
    <row r="648" spans="1:89" x14ac:dyDescent="0.15">
      <c r="A648" s="137" t="s">
        <v>35</v>
      </c>
      <c r="B648" s="206">
        <v>0</v>
      </c>
      <c r="C648" s="190">
        <v>64</v>
      </c>
      <c r="D648" s="191">
        <v>1</v>
      </c>
      <c r="E648" s="192">
        <v>50</v>
      </c>
      <c r="F648" s="189">
        <v>2</v>
      </c>
      <c r="G648" s="193">
        <v>46</v>
      </c>
      <c r="H648" s="191">
        <v>7</v>
      </c>
      <c r="I648" s="192">
        <v>70</v>
      </c>
      <c r="J648" s="189">
        <v>6</v>
      </c>
      <c r="K648" s="190">
        <v>3</v>
      </c>
      <c r="L648" s="191">
        <v>21</v>
      </c>
      <c r="M648" s="189">
        <v>8</v>
      </c>
      <c r="N648" s="194">
        <v>21</v>
      </c>
      <c r="O648" s="207">
        <v>29</v>
      </c>
      <c r="P648" s="189">
        <v>8</v>
      </c>
      <c r="Q648" s="190">
        <v>13</v>
      </c>
      <c r="R648" s="191">
        <v>10</v>
      </c>
      <c r="S648" s="192">
        <v>17</v>
      </c>
      <c r="T648" s="189">
        <v>1</v>
      </c>
      <c r="U648" s="193">
        <v>9</v>
      </c>
      <c r="V648" s="191">
        <v>8</v>
      </c>
      <c r="W648" s="208">
        <v>8</v>
      </c>
      <c r="X648" s="189">
        <v>18</v>
      </c>
      <c r="Y648" s="193">
        <v>10</v>
      </c>
      <c r="Z648" s="191">
        <v>27</v>
      </c>
      <c r="AA648" s="189">
        <v>24</v>
      </c>
      <c r="AB648" s="172">
        <f t="shared" si="11708"/>
        <v>130</v>
      </c>
      <c r="AC648" s="173">
        <f t="shared" si="11709"/>
        <v>351</v>
      </c>
      <c r="BI648" s="137" t="s">
        <v>35</v>
      </c>
      <c r="BJ648" s="129">
        <f>B648/B653</f>
        <v>0</v>
      </c>
      <c r="BK648" s="130">
        <f t="shared" ref="BK648" si="12200">C648/C653</f>
        <v>7.4810052600818239E-3</v>
      </c>
      <c r="BL648" s="131">
        <f t="shared" ref="BL648" si="12201">D648/D653</f>
        <v>3.0469226081657528E-4</v>
      </c>
      <c r="BM648" s="132">
        <f t="shared" ref="BM648" si="12202">E648/E653</f>
        <v>1.2376237623762377E-2</v>
      </c>
      <c r="BN648" s="129">
        <f t="shared" ref="BN648" si="12203">F648/F653</f>
        <v>2.4813895781637717E-4</v>
      </c>
      <c r="BO648" s="130">
        <f t="shared" ref="BO648" si="12204">G648/G653</f>
        <v>6.2713019768234493E-3</v>
      </c>
      <c r="BP648" s="131">
        <f t="shared" ref="BP648" si="12205">H648/H653</f>
        <v>6.6050198150594452E-4</v>
      </c>
      <c r="BQ648" s="132">
        <f t="shared" ref="BQ648" si="12206">I648/I653</f>
        <v>6.5907165050371908E-3</v>
      </c>
      <c r="BR648" s="129">
        <f t="shared" ref="BR648" si="12207">J648/J653</f>
        <v>2.6978417266187052E-3</v>
      </c>
      <c r="BS648" s="130">
        <f t="shared" ref="BS648" si="12208">K648/K653</f>
        <v>1.5360983102918587E-3</v>
      </c>
      <c r="BT648" s="131">
        <f t="shared" ref="BT648" si="12209">L648/L653</f>
        <v>3.8475632099670208E-3</v>
      </c>
      <c r="BU648" s="129">
        <f t="shared" ref="BU648" si="12210">M648/M653</f>
        <v>1.6012810248198558E-3</v>
      </c>
      <c r="BV648" s="133">
        <f t="shared" ref="BV648" si="12211">N648/N653</f>
        <v>2.0939276099311995E-3</v>
      </c>
      <c r="BW648" s="134">
        <f t="shared" ref="BW648" si="12212">O648/O653</f>
        <v>2.88356368698419E-3</v>
      </c>
      <c r="BX648" s="129">
        <f t="shared" ref="BX648" si="12213">P648/P653</f>
        <v>1.4432617716038246E-3</v>
      </c>
      <c r="BY648" s="130">
        <f t="shared" ref="BY648" si="12214">Q648/Q653</f>
        <v>2.4705435195743063E-3</v>
      </c>
      <c r="BZ648" s="131">
        <f t="shared" ref="BZ648" si="12215">R648/R653</f>
        <v>1.5283509093687911E-3</v>
      </c>
      <c r="CA648" s="132">
        <f t="shared" ref="CA648" si="12216">S648/S653</f>
        <v>2.6389320086929527E-3</v>
      </c>
      <c r="CB648" s="129">
        <f t="shared" ref="CB648" si="12217">T648/T653</f>
        <v>6.1614294516327791E-4</v>
      </c>
      <c r="CC648" s="130">
        <f t="shared" ref="CC648" si="12218">U648/U653</f>
        <v>6.0769750168804858E-3</v>
      </c>
      <c r="CD648" s="131">
        <f t="shared" ref="CD648" si="12219">V648/V653</f>
        <v>1.3364517206815904E-3</v>
      </c>
      <c r="CE648" s="132">
        <f t="shared" ref="CE648" si="12220">W648/W653</f>
        <v>1.3679890560875513E-3</v>
      </c>
      <c r="CF648" s="129">
        <f t="shared" ref="CF648" si="12221">X648/X653</f>
        <v>3.6976170912078883E-3</v>
      </c>
      <c r="CG648" s="130">
        <f t="shared" ref="CG648" si="12222">Y648/Y653</f>
        <v>2.9524653085326248E-3</v>
      </c>
      <c r="CH648" s="131">
        <f t="shared" ref="CH648" si="12223">Z648/Z653</f>
        <v>3.1145460837466838E-3</v>
      </c>
      <c r="CI648" s="129">
        <f t="shared" ref="CI648" si="12224">AA648/AA653</f>
        <v>2.2259321090706734E-3</v>
      </c>
      <c r="CJ648" s="135">
        <f t="shared" ref="CJ648" si="12225">AB648/AB653</f>
        <v>1.6057113919047442E-3</v>
      </c>
      <c r="CK648" s="136">
        <f t="shared" ref="CK648" si="12226">AC648/AC653</f>
        <v>4.3462648125905468E-3</v>
      </c>
    </row>
    <row r="649" spans="1:89" x14ac:dyDescent="0.15">
      <c r="A649" s="146" t="s">
        <v>36</v>
      </c>
      <c r="B649" s="203">
        <v>0</v>
      </c>
      <c r="C649" s="197">
        <v>2</v>
      </c>
      <c r="D649" s="198">
        <v>0</v>
      </c>
      <c r="E649" s="199">
        <v>0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8"/>
        <v>0</v>
      </c>
      <c r="AC649" s="173">
        <f t="shared" si="11709"/>
        <v>2</v>
      </c>
      <c r="BI649" s="146" t="s">
        <v>36</v>
      </c>
      <c r="BJ649" s="129">
        <f>B649/B653</f>
        <v>0</v>
      </c>
      <c r="BK649" s="130">
        <f t="shared" ref="BK649" si="12227">C649/C653</f>
        <v>2.33781414377557E-4</v>
      </c>
      <c r="BL649" s="131">
        <f t="shared" ref="BL649" si="12228">D649/D653</f>
        <v>0</v>
      </c>
      <c r="BM649" s="132">
        <f t="shared" ref="BM649" si="12229">E649/E653</f>
        <v>0</v>
      </c>
      <c r="BN649" s="129">
        <f t="shared" ref="BN649" si="12230">F649/F653</f>
        <v>0</v>
      </c>
      <c r="BO649" s="130">
        <f t="shared" ref="BO649" si="12231">G649/G653</f>
        <v>0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2.4765041667182604E-5</v>
      </c>
    </row>
    <row r="650" spans="1:89" x14ac:dyDescent="0.15">
      <c r="A650" s="137" t="s">
        <v>37</v>
      </c>
      <c r="B650" s="59">
        <v>0</v>
      </c>
      <c r="C650" s="60">
        <v>0</v>
      </c>
      <c r="D650" s="139">
        <v>0</v>
      </c>
      <c r="E650" s="140">
        <v>0</v>
      </c>
      <c r="F650" s="138">
        <v>0</v>
      </c>
      <c r="G650" s="141">
        <v>0</v>
      </c>
      <c r="H650" s="139">
        <v>0</v>
      </c>
      <c r="I650" s="140">
        <v>0</v>
      </c>
      <c r="J650" s="138">
        <v>0</v>
      </c>
      <c r="K650" s="141">
        <v>0</v>
      </c>
      <c r="L650" s="139">
        <v>0</v>
      </c>
      <c r="M650" s="138">
        <v>0</v>
      </c>
      <c r="N650" s="142">
        <v>0</v>
      </c>
      <c r="O650" s="143">
        <v>0</v>
      </c>
      <c r="P650" s="138">
        <v>0</v>
      </c>
      <c r="Q650" s="141">
        <v>0</v>
      </c>
      <c r="R650" s="139"/>
      <c r="S650" s="140">
        <v>0</v>
      </c>
      <c r="T650" s="138">
        <v>0</v>
      </c>
      <c r="U650" s="141">
        <v>0</v>
      </c>
      <c r="V650" s="139">
        <v>0</v>
      </c>
      <c r="W650" s="140">
        <v>0</v>
      </c>
      <c r="X650" s="138">
        <v>0</v>
      </c>
      <c r="Y650" s="141">
        <v>0</v>
      </c>
      <c r="Z650" s="144">
        <v>0</v>
      </c>
      <c r="AA650" s="145">
        <v>0</v>
      </c>
      <c r="AB650" s="172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15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8"/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1">C651/C653</f>
        <v>0</v>
      </c>
      <c r="BL651" s="131">
        <f t="shared" ref="BL651" si="12282">D651/D653</f>
        <v>0</v>
      </c>
      <c r="BM651" s="132">
        <f t="shared" ref="BM651" si="12283">E651/E653</f>
        <v>0</v>
      </c>
      <c r="BN651" s="129">
        <f t="shared" ref="BN651" si="12284">F651/F653</f>
        <v>0</v>
      </c>
      <c r="BO651" s="130">
        <f t="shared" ref="BO651" si="12285">G651/G653</f>
        <v>0</v>
      </c>
      <c r="BP651" s="131">
        <f t="shared" ref="BP651" si="12286">H651/H653</f>
        <v>0</v>
      </c>
      <c r="BQ651" s="132">
        <f t="shared" ref="BQ651" si="12287">I651/I653</f>
        <v>0</v>
      </c>
      <c r="BR651" s="129">
        <f t="shared" ref="BR651" si="12288">J651/J653</f>
        <v>0</v>
      </c>
      <c r="BS651" s="130">
        <f t="shared" ref="BS651" si="12289">K651/K653</f>
        <v>0</v>
      </c>
      <c r="BT651" s="131">
        <f t="shared" ref="BT651" si="12290">L651/L653</f>
        <v>0</v>
      </c>
      <c r="BU651" s="129">
        <f t="shared" ref="BU651" si="12291">M651/M653</f>
        <v>0</v>
      </c>
      <c r="BV651" s="133">
        <f t="shared" ref="BV651" si="12292">N651/N653</f>
        <v>0</v>
      </c>
      <c r="BW651" s="134">
        <f t="shared" ref="BW651" si="12293">O651/O653</f>
        <v>0</v>
      </c>
      <c r="BX651" s="129">
        <f t="shared" ref="BX651" si="12294">P651/P653</f>
        <v>0</v>
      </c>
      <c r="BY651" s="130">
        <f t="shared" ref="BY651" si="12295">Q651/Q653</f>
        <v>0</v>
      </c>
      <c r="BZ651" s="131">
        <f t="shared" ref="BZ651" si="12296">R651/R653</f>
        <v>0</v>
      </c>
      <c r="CA651" s="132">
        <f t="shared" ref="CA651" si="12297">S651/S653</f>
        <v>0</v>
      </c>
      <c r="CB651" s="129">
        <f t="shared" ref="CB651" si="12298">T651/T653</f>
        <v>0</v>
      </c>
      <c r="CC651" s="130">
        <f t="shared" ref="CC651" si="12299">U651/U653</f>
        <v>0</v>
      </c>
      <c r="CD651" s="131">
        <f t="shared" ref="CD651" si="12300">V651/V653</f>
        <v>0</v>
      </c>
      <c r="CE651" s="132">
        <f t="shared" ref="CE651" si="12301">W651/W653</f>
        <v>0</v>
      </c>
      <c r="CF651" s="129">
        <f t="shared" ref="CF651" si="12302">X651/X653</f>
        <v>0</v>
      </c>
      <c r="CG651" s="130">
        <f t="shared" ref="CG651" si="12303">Y651/Y653</f>
        <v>0</v>
      </c>
      <c r="CH651" s="131">
        <f t="shared" ref="CH651" si="12304">Z651/Z653</f>
        <v>0</v>
      </c>
      <c r="CI651" s="129">
        <f t="shared" ref="CI651" si="12305">AA651/AA653</f>
        <v>0</v>
      </c>
      <c r="CJ651" s="135">
        <f t="shared" ref="CJ651" si="12306">AB651/AB653</f>
        <v>0</v>
      </c>
      <c r="CK651" s="136">
        <f t="shared" ref="CK651" si="12307">AC651/AC653</f>
        <v>0</v>
      </c>
    </row>
    <row r="652" spans="1:89" ht="14" thickBot="1" x14ac:dyDescent="0.2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8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8">C652/C653</f>
        <v>0</v>
      </c>
      <c r="BL652" s="131">
        <f t="shared" ref="BL652" si="12309">D652/D653</f>
        <v>0</v>
      </c>
      <c r="BM652" s="132">
        <f t="shared" ref="BM652" si="12310">E652/E653</f>
        <v>0</v>
      </c>
      <c r="BN652" s="129">
        <f t="shared" ref="BN652" si="12311">F652/F653</f>
        <v>0</v>
      </c>
      <c r="BO652" s="130">
        <f t="shared" ref="BO652" si="12312">G652/G653</f>
        <v>0</v>
      </c>
      <c r="BP652" s="131">
        <f t="shared" ref="BP652" si="12313">H652/H653</f>
        <v>0</v>
      </c>
      <c r="BQ652" s="132">
        <f t="shared" ref="BQ652" si="12314">I652/I653</f>
        <v>0</v>
      </c>
      <c r="BR652" s="129">
        <f t="shared" ref="BR652" si="12315">J652/J653</f>
        <v>0</v>
      </c>
      <c r="BS652" s="130">
        <f t="shared" ref="BS652" si="12316">K652/K653</f>
        <v>0</v>
      </c>
      <c r="BT652" s="131">
        <f t="shared" ref="BT652" si="12317">L652/L653</f>
        <v>0</v>
      </c>
      <c r="BU652" s="129">
        <f t="shared" ref="BU652" si="12318">M652/M653</f>
        <v>0</v>
      </c>
      <c r="BV652" s="133">
        <f t="shared" ref="BV652" si="12319">N652/N653</f>
        <v>0</v>
      </c>
      <c r="BW652" s="134">
        <f t="shared" ref="BW652" si="12320">O652/O653</f>
        <v>0</v>
      </c>
      <c r="BX652" s="129">
        <f t="shared" ref="BX652" si="12321">P652/P653</f>
        <v>0</v>
      </c>
      <c r="BY652" s="130">
        <f t="shared" ref="BY652" si="12322">Q652/Q653</f>
        <v>0</v>
      </c>
      <c r="BZ652" s="131">
        <f t="shared" ref="BZ652" si="12323">R652/R653</f>
        <v>0</v>
      </c>
      <c r="CA652" s="132">
        <f t="shared" ref="CA652" si="12324">S652/S653</f>
        <v>0</v>
      </c>
      <c r="CB652" s="129">
        <f t="shared" ref="CB652" si="12325">T652/T653</f>
        <v>0</v>
      </c>
      <c r="CC652" s="130">
        <f t="shared" ref="CC652" si="12326">U652/U653</f>
        <v>0</v>
      </c>
      <c r="CD652" s="131">
        <f t="shared" ref="CD652" si="12327">V652/V653</f>
        <v>0</v>
      </c>
      <c r="CE652" s="132">
        <f t="shared" ref="CE652" si="12328">W652/W653</f>
        <v>0</v>
      </c>
      <c r="CF652" s="129">
        <f t="shared" ref="CF652" si="12329">X652/X653</f>
        <v>0</v>
      </c>
      <c r="CG652" s="130">
        <f t="shared" ref="CG652" si="12330">Y652/Y653</f>
        <v>0</v>
      </c>
      <c r="CH652" s="131">
        <f t="shared" ref="CH652" si="12331">Z652/Z653</f>
        <v>0</v>
      </c>
      <c r="CI652" s="129">
        <f t="shared" ref="CI652" si="12332">AA652/AA653</f>
        <v>0</v>
      </c>
      <c r="CJ652" s="135">
        <f t="shared" ref="CJ652" si="12333">AB652/AB653</f>
        <v>0</v>
      </c>
      <c r="CK652" s="136">
        <f t="shared" ref="CK652" si="12334">AC652/AC653</f>
        <v>0</v>
      </c>
    </row>
    <row r="653" spans="1:89" ht="15" thickTop="1" thickBot="1" x14ac:dyDescent="0.2">
      <c r="A653" s="269" t="s">
        <v>13</v>
      </c>
      <c r="B653" s="20">
        <f t="shared" ref="B653:AA653" si="12335">SUM(B630:B652)</f>
        <v>8078</v>
      </c>
      <c r="C653" s="21">
        <f t="shared" si="12335"/>
        <v>8555</v>
      </c>
      <c r="D653" s="20">
        <f t="shared" si="12335"/>
        <v>3282</v>
      </c>
      <c r="E653" s="21">
        <f t="shared" si="12335"/>
        <v>4040</v>
      </c>
      <c r="F653" s="20">
        <f t="shared" si="12335"/>
        <v>8060</v>
      </c>
      <c r="G653" s="21">
        <f t="shared" si="12335"/>
        <v>7335</v>
      </c>
      <c r="H653" s="20">
        <f t="shared" si="12335"/>
        <v>10598</v>
      </c>
      <c r="I653" s="21">
        <f t="shared" si="12335"/>
        <v>10621</v>
      </c>
      <c r="J653" s="20">
        <f t="shared" si="12335"/>
        <v>2224</v>
      </c>
      <c r="K653" s="21">
        <f t="shared" si="12335"/>
        <v>1953</v>
      </c>
      <c r="L653" s="20">
        <f t="shared" si="12335"/>
        <v>5458</v>
      </c>
      <c r="M653" s="21">
        <f t="shared" si="12335"/>
        <v>4996</v>
      </c>
      <c r="N653" s="20">
        <f t="shared" si="12335"/>
        <v>10029</v>
      </c>
      <c r="O653" s="21">
        <f t="shared" si="12335"/>
        <v>10057</v>
      </c>
      <c r="P653" s="20">
        <f t="shared" si="12335"/>
        <v>5543</v>
      </c>
      <c r="Q653" s="21">
        <f t="shared" si="12335"/>
        <v>5262</v>
      </c>
      <c r="R653" s="20">
        <f t="shared" si="12335"/>
        <v>6543</v>
      </c>
      <c r="S653" s="21">
        <f t="shared" si="12335"/>
        <v>6442</v>
      </c>
      <c r="T653" s="20">
        <f t="shared" si="12335"/>
        <v>1623</v>
      </c>
      <c r="U653" s="21">
        <f t="shared" si="12335"/>
        <v>1481</v>
      </c>
      <c r="V653" s="20">
        <f t="shared" si="12335"/>
        <v>5986</v>
      </c>
      <c r="W653" s="21">
        <f t="shared" si="12335"/>
        <v>5848</v>
      </c>
      <c r="X653" s="20">
        <f t="shared" si="12335"/>
        <v>4868</v>
      </c>
      <c r="Y653" s="21">
        <f t="shared" si="12335"/>
        <v>3387</v>
      </c>
      <c r="Z653" s="20">
        <f t="shared" si="12335"/>
        <v>8669</v>
      </c>
      <c r="AA653" s="21">
        <f t="shared" si="12335"/>
        <v>10782</v>
      </c>
      <c r="AB653" s="174">
        <f t="shared" ref="AB653:AC653" si="12336">SUM(AB629:AB652)</f>
        <v>80961</v>
      </c>
      <c r="AC653" s="175">
        <f t="shared" si="12336"/>
        <v>80759</v>
      </c>
      <c r="BI653" s="269" t="s">
        <v>13</v>
      </c>
      <c r="BJ653" s="155">
        <f>SUM(BJ629:BJ652)</f>
        <v>1</v>
      </c>
      <c r="BK653" s="156">
        <f t="shared" ref="BK653:CK653" si="12337">SUM(BK629:BK652)</f>
        <v>1</v>
      </c>
      <c r="BL653" s="155">
        <f t="shared" si="12337"/>
        <v>1.0000000000000002</v>
      </c>
      <c r="BM653" s="156">
        <f t="shared" si="12337"/>
        <v>0.99999999999999978</v>
      </c>
      <c r="BN653" s="155">
        <f t="shared" si="12337"/>
        <v>1</v>
      </c>
      <c r="BO653" s="156">
        <f t="shared" si="12337"/>
        <v>1</v>
      </c>
      <c r="BP653" s="155">
        <f t="shared" si="12337"/>
        <v>0.99999999999999989</v>
      </c>
      <c r="BQ653" s="156">
        <f t="shared" si="12337"/>
        <v>1.0000000000000002</v>
      </c>
      <c r="BR653" s="155">
        <f t="shared" si="12337"/>
        <v>1</v>
      </c>
      <c r="BS653" s="156">
        <f t="shared" si="12337"/>
        <v>1</v>
      </c>
      <c r="BT653" s="155">
        <f t="shared" si="12337"/>
        <v>1</v>
      </c>
      <c r="BU653" s="156">
        <f t="shared" si="12337"/>
        <v>0.99999999999999978</v>
      </c>
      <c r="BV653" s="155">
        <f t="shared" si="12337"/>
        <v>1</v>
      </c>
      <c r="BW653" s="156">
        <f t="shared" si="12337"/>
        <v>1</v>
      </c>
      <c r="BX653" s="155">
        <f t="shared" si="12337"/>
        <v>0.99999999999999989</v>
      </c>
      <c r="BY653" s="156">
        <f t="shared" si="12337"/>
        <v>1</v>
      </c>
      <c r="BZ653" s="155">
        <f t="shared" si="12337"/>
        <v>0.99999999999999978</v>
      </c>
      <c r="CA653" s="156">
        <f t="shared" si="12337"/>
        <v>0.99999999999999989</v>
      </c>
      <c r="CB653" s="155">
        <f t="shared" si="12337"/>
        <v>0.99999999999999989</v>
      </c>
      <c r="CC653" s="156">
        <f t="shared" si="12337"/>
        <v>1</v>
      </c>
      <c r="CD653" s="155">
        <f t="shared" si="12337"/>
        <v>1</v>
      </c>
      <c r="CE653" s="156">
        <f t="shared" si="12337"/>
        <v>1</v>
      </c>
      <c r="CF653" s="155">
        <f t="shared" si="12337"/>
        <v>1</v>
      </c>
      <c r="CG653" s="156">
        <f t="shared" si="12337"/>
        <v>0.99999999999999989</v>
      </c>
      <c r="CH653" s="155">
        <f t="shared" si="12337"/>
        <v>1.0000000000000002</v>
      </c>
      <c r="CI653" s="156">
        <f t="shared" si="12337"/>
        <v>0.99999999999999989</v>
      </c>
      <c r="CJ653" s="155">
        <f t="shared" si="12337"/>
        <v>1</v>
      </c>
      <c r="CK653" s="156">
        <f t="shared" si="12337"/>
        <v>1</v>
      </c>
    </row>
    <row r="654" spans="1:89" ht="14" thickTop="1" x14ac:dyDescent="0.15">
      <c r="A654" s="187"/>
    </row>
    <row r="656" spans="1:89" x14ac:dyDescent="0.15">
      <c r="A656" s="301">
        <f>+A625+1</f>
        <v>44126</v>
      </c>
      <c r="B656" s="301"/>
      <c r="C656" s="301"/>
      <c r="D656" s="301"/>
      <c r="BI656" s="300">
        <f>+BI594+2</f>
        <v>44126</v>
      </c>
      <c r="BJ656" s="300"/>
      <c r="BK656" s="300"/>
      <c r="BL656" s="300"/>
    </row>
    <row r="657" spans="1:89" ht="14" thickBot="1" x14ac:dyDescent="0.2">
      <c r="AE657" s="272" t="s">
        <v>84</v>
      </c>
    </row>
    <row r="658" spans="1:89" ht="15" thickTop="1" thickBot="1" x14ac:dyDescent="0.2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 x14ac:dyDescent="0.2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 x14ac:dyDescent="0.15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674</v>
      </c>
      <c r="AG660" s="186">
        <f t="shared" ref="AG660:AV662" si="12338">SUMIF($A$9:$A$32,$AE660,C$660:C$683)</f>
        <v>521</v>
      </c>
      <c r="AH660" s="127">
        <f t="shared" si="12338"/>
        <v>242</v>
      </c>
      <c r="AI660" s="180">
        <f t="shared" si="12338"/>
        <v>317</v>
      </c>
      <c r="AJ660" s="126">
        <f t="shared" si="12338"/>
        <v>584</v>
      </c>
      <c r="AK660" s="128">
        <f t="shared" si="12338"/>
        <v>421</v>
      </c>
      <c r="AL660" s="127">
        <f t="shared" si="12338"/>
        <v>771</v>
      </c>
      <c r="AM660" s="180">
        <f t="shared" si="12338"/>
        <v>689</v>
      </c>
      <c r="AN660" s="126">
        <f t="shared" si="12338"/>
        <v>96</v>
      </c>
      <c r="AO660" s="128">
        <f t="shared" si="12338"/>
        <v>243</v>
      </c>
      <c r="AP660" s="127">
        <f t="shared" si="12338"/>
        <v>237</v>
      </c>
      <c r="AQ660" s="126">
        <f t="shared" si="12338"/>
        <v>583</v>
      </c>
      <c r="AR660" s="179">
        <f t="shared" si="12338"/>
        <v>744</v>
      </c>
      <c r="AS660" s="181">
        <f t="shared" si="12338"/>
        <v>967</v>
      </c>
      <c r="AT660" s="126">
        <f t="shared" si="12338"/>
        <v>454</v>
      </c>
      <c r="AU660" s="128">
        <f t="shared" si="12338"/>
        <v>410</v>
      </c>
      <c r="AV660" s="127">
        <f t="shared" si="12338"/>
        <v>556</v>
      </c>
      <c r="AW660" s="180">
        <f t="shared" ref="AW660:BE662" si="12339">SUMIF($A$9:$A$32,$AE660,S$660:S$683)</f>
        <v>376</v>
      </c>
      <c r="AX660" s="126">
        <f t="shared" si="12339"/>
        <v>145</v>
      </c>
      <c r="AY660" s="128">
        <f t="shared" si="12339"/>
        <v>231</v>
      </c>
      <c r="AZ660" s="127">
        <f t="shared" si="12339"/>
        <v>333</v>
      </c>
      <c r="BA660" s="180">
        <f t="shared" si="12339"/>
        <v>491</v>
      </c>
      <c r="BB660" s="126">
        <f t="shared" si="12339"/>
        <v>379</v>
      </c>
      <c r="BC660" s="128">
        <f t="shared" si="12339"/>
        <v>344</v>
      </c>
      <c r="BD660" s="184">
        <f t="shared" si="12339"/>
        <v>644</v>
      </c>
      <c r="BE660" s="185">
        <f t="shared" si="12339"/>
        <v>608</v>
      </c>
      <c r="BF660" s="170">
        <f>AF660+AH660+AJ660+AL660+AN660+AP660+AR660+AT660+AV660+AX660+AZ660+BB660+BD660</f>
        <v>5859</v>
      </c>
      <c r="BG660" s="171">
        <f>AG660+AI660+AK660+AM660+AO660+AQ660+AS660+AU660+AW660+AY660+BA660+BC660+BE660</f>
        <v>6201</v>
      </c>
      <c r="BI660" s="125" t="s">
        <v>16</v>
      </c>
      <c r="BJ660" s="129">
        <f>B660/B684</f>
        <v>0</v>
      </c>
      <c r="BK660" s="130">
        <f t="shared" ref="BK660" si="12340">C660/C684</f>
        <v>0</v>
      </c>
      <c r="BL660" s="131">
        <f t="shared" ref="BL660" si="12341">D660/D684</f>
        <v>0</v>
      </c>
      <c r="BM660" s="132">
        <f t="shared" ref="BM660" si="12342">E660/E684</f>
        <v>0</v>
      </c>
      <c r="BN660" s="129">
        <f t="shared" ref="BN660" si="12343">F660/F684</f>
        <v>0</v>
      </c>
      <c r="BO660" s="130">
        <f t="shared" ref="BO660" si="12344">G660/G684</f>
        <v>0</v>
      </c>
      <c r="BP660" s="131">
        <f t="shared" ref="BP660" si="12345">H660/H684</f>
        <v>0</v>
      </c>
      <c r="BQ660" s="132">
        <f t="shared" ref="BQ660" si="12346">I660/I684</f>
        <v>0</v>
      </c>
      <c r="BR660" s="129">
        <f t="shared" ref="BR660" si="12347">J660/J684</f>
        <v>0</v>
      </c>
      <c r="BS660" s="130">
        <f t="shared" ref="BS660" si="12348">K660/K684</f>
        <v>0</v>
      </c>
      <c r="BT660" s="131">
        <f t="shared" ref="BT660" si="12349">L660/L684</f>
        <v>0</v>
      </c>
      <c r="BU660" s="129">
        <f t="shared" ref="BU660" si="12350">M660/M684</f>
        <v>0</v>
      </c>
      <c r="BV660" s="133">
        <f t="shared" ref="BV660" si="12351">N660/N684</f>
        <v>0</v>
      </c>
      <c r="BW660" s="134">
        <f t="shared" ref="BW660" si="12352">O660/O684</f>
        <v>0</v>
      </c>
      <c r="BX660" s="129">
        <f t="shared" ref="BX660" si="12353">P660/P684</f>
        <v>0</v>
      </c>
      <c r="BY660" s="130">
        <f t="shared" ref="BY660" si="12354">Q660/Q684</f>
        <v>0</v>
      </c>
      <c r="BZ660" s="131">
        <f t="shared" ref="BZ660" si="12355">R660/R684</f>
        <v>0</v>
      </c>
      <c r="CA660" s="132">
        <f t="shared" ref="CA660" si="12356">S660/S684</f>
        <v>0</v>
      </c>
      <c r="CB660" s="129">
        <f t="shared" ref="CB660" si="12357">T660/T684</f>
        <v>0</v>
      </c>
      <c r="CC660" s="130">
        <f t="shared" ref="CC660" si="12358">U660/U684</f>
        <v>0</v>
      </c>
      <c r="CD660" s="131">
        <f t="shared" ref="CD660" si="12359">V660/V684</f>
        <v>0</v>
      </c>
      <c r="CE660" s="132">
        <f t="shared" ref="CE660" si="12360">W660/W684</f>
        <v>0</v>
      </c>
      <c r="CF660" s="129">
        <f t="shared" ref="CF660" si="12361">X660/X684</f>
        <v>0</v>
      </c>
      <c r="CG660" s="130">
        <f t="shared" ref="CG660" si="12362">Y660/Y684</f>
        <v>0</v>
      </c>
      <c r="CH660" s="131">
        <f t="shared" ref="CH660" si="12363">Z660/Z684</f>
        <v>0</v>
      </c>
      <c r="CI660" s="129">
        <f t="shared" ref="CI660" si="12364">AA660/AA684</f>
        <v>0</v>
      </c>
      <c r="CJ660" s="135">
        <f t="shared" ref="CJ660" si="12365">AB660/AB684</f>
        <v>0</v>
      </c>
      <c r="CK660" s="136">
        <f t="shared" ref="CK660" si="12366">AC660/AC684</f>
        <v>0</v>
      </c>
    </row>
    <row r="661" spans="1:89" x14ac:dyDescent="0.15">
      <c r="A661" s="137" t="s">
        <v>17</v>
      </c>
      <c r="B661" s="189"/>
      <c r="C661" s="190"/>
      <c r="D661" s="191"/>
      <c r="E661" s="192"/>
      <c r="F661" s="189"/>
      <c r="G661" s="193"/>
      <c r="H661" s="191"/>
      <c r="I661" s="192"/>
      <c r="J661" s="189"/>
      <c r="K661" s="193"/>
      <c r="L661" s="191"/>
      <c r="M661" s="189"/>
      <c r="N661" s="194"/>
      <c r="O661" s="195"/>
      <c r="P661" s="189"/>
      <c r="Q661" s="193"/>
      <c r="R661" s="191"/>
      <c r="S661" s="192"/>
      <c r="T661" s="189"/>
      <c r="U661" s="193"/>
      <c r="V661" s="191"/>
      <c r="W661" s="192"/>
      <c r="X661" s="189"/>
      <c r="Y661" s="193"/>
      <c r="Z661" s="191"/>
      <c r="AA661" s="189"/>
      <c r="AB661" s="172">
        <f t="shared" ref="AB661:AB683" si="12367">SUM(B661,D661,F661,H661,J661,L661,N661,P661,R661,T661,V661,X661,Z661)</f>
        <v>0</v>
      </c>
      <c r="AC661" s="173">
        <f t="shared" ref="AC661:AC683" si="12368">SUM(C661,E661,G661,I661,K661,M661,O661,Q661,S661,U661,W661,Y661,AA661)</f>
        <v>0</v>
      </c>
      <c r="AE661" s="277" t="str">
        <f>$AE$10</f>
        <v>08:00 - 08:59</v>
      </c>
      <c r="AF661" s="126">
        <f>SUMIF($A$9:$A$32,$AE661,B$660:B$683)</f>
        <v>673</v>
      </c>
      <c r="AG661" s="190">
        <f t="shared" si="12338"/>
        <v>532</v>
      </c>
      <c r="AH661" s="191">
        <f t="shared" si="12338"/>
        <v>207</v>
      </c>
      <c r="AI661" s="192">
        <f t="shared" si="12338"/>
        <v>295</v>
      </c>
      <c r="AJ661" s="278">
        <f t="shared" si="12338"/>
        <v>748</v>
      </c>
      <c r="AK661" s="193">
        <f t="shared" si="12338"/>
        <v>340</v>
      </c>
      <c r="AL661" s="191">
        <f t="shared" si="12338"/>
        <v>787</v>
      </c>
      <c r="AM661" s="192">
        <f t="shared" si="12338"/>
        <v>565</v>
      </c>
      <c r="AN661" s="278">
        <f t="shared" si="12338"/>
        <v>97</v>
      </c>
      <c r="AO661" s="193">
        <f t="shared" si="12338"/>
        <v>251</v>
      </c>
      <c r="AP661" s="191">
        <f t="shared" si="12338"/>
        <v>234</v>
      </c>
      <c r="AQ661" s="278">
        <f t="shared" si="12338"/>
        <v>547</v>
      </c>
      <c r="AR661" s="194">
        <f t="shared" si="12338"/>
        <v>651</v>
      </c>
      <c r="AS661" s="195">
        <f t="shared" si="12338"/>
        <v>863</v>
      </c>
      <c r="AT661" s="278">
        <f t="shared" si="12338"/>
        <v>438</v>
      </c>
      <c r="AU661" s="193">
        <f t="shared" si="12338"/>
        <v>363</v>
      </c>
      <c r="AV661" s="191">
        <f t="shared" si="12338"/>
        <v>596</v>
      </c>
      <c r="AW661" s="192">
        <f t="shared" si="12339"/>
        <v>331</v>
      </c>
      <c r="AX661" s="278">
        <f t="shared" si="12339"/>
        <v>87</v>
      </c>
      <c r="AY661" s="193">
        <f t="shared" si="12339"/>
        <v>192</v>
      </c>
      <c r="AZ661" s="191">
        <f t="shared" si="12339"/>
        <v>269</v>
      </c>
      <c r="BA661" s="192">
        <f t="shared" si="12339"/>
        <v>448</v>
      </c>
      <c r="BB661" s="278">
        <f t="shared" si="12339"/>
        <v>339</v>
      </c>
      <c r="BC661" s="193">
        <f t="shared" si="12339"/>
        <v>261</v>
      </c>
      <c r="BD661" s="191">
        <f t="shared" si="12339"/>
        <v>622</v>
      </c>
      <c r="BE661" s="278">
        <f t="shared" si="12339"/>
        <v>549</v>
      </c>
      <c r="BF661" s="172">
        <f>SUM(AF661,AH661,AJ661,AL661,AN661,AP661,AR661,AT661,AV661,AX661,AZ661,BB661,BD661)</f>
        <v>5748</v>
      </c>
      <c r="BG661" s="173">
        <f>SUM(AG661,AI661,AK661,AM661,AO661,AQ661,AS661,AU661,AW661,AY661,BA661,BC661,BE661)</f>
        <v>5537</v>
      </c>
      <c r="BI661" s="137" t="s">
        <v>17</v>
      </c>
      <c r="BJ661" s="129">
        <f>B661/B684</f>
        <v>0</v>
      </c>
      <c r="BK661" s="130">
        <f t="shared" ref="BK661" si="12369">C661/C684</f>
        <v>0</v>
      </c>
      <c r="BL661" s="131">
        <f t="shared" ref="BL661" si="12370">D661/D684</f>
        <v>0</v>
      </c>
      <c r="BM661" s="132">
        <f t="shared" ref="BM661" si="12371">E661/E684</f>
        <v>0</v>
      </c>
      <c r="BN661" s="129">
        <f t="shared" ref="BN661" si="12372">F661/F684</f>
        <v>0</v>
      </c>
      <c r="BO661" s="130">
        <f t="shared" ref="BO661" si="12373">G661/G684</f>
        <v>0</v>
      </c>
      <c r="BP661" s="131">
        <f t="shared" ref="BP661" si="12374">H661/H684</f>
        <v>0</v>
      </c>
      <c r="BQ661" s="132">
        <f t="shared" ref="BQ661" si="12375">I661/I684</f>
        <v>0</v>
      </c>
      <c r="BR661" s="129">
        <f t="shared" ref="BR661" si="12376">J661/J684</f>
        <v>0</v>
      </c>
      <c r="BS661" s="130">
        <f t="shared" ref="BS661" si="12377">K661/K684</f>
        <v>0</v>
      </c>
      <c r="BT661" s="131">
        <f t="shared" ref="BT661" si="12378">L661/L684</f>
        <v>0</v>
      </c>
      <c r="BU661" s="129">
        <f t="shared" ref="BU661" si="12379">M661/M684</f>
        <v>0</v>
      </c>
      <c r="BV661" s="133">
        <f t="shared" ref="BV661" si="12380">N661/N684</f>
        <v>0</v>
      </c>
      <c r="BW661" s="134">
        <f t="shared" ref="BW661" si="12381">O661/O684</f>
        <v>0</v>
      </c>
      <c r="BX661" s="129">
        <f t="shared" ref="BX661" si="12382">P661/P684</f>
        <v>0</v>
      </c>
      <c r="BY661" s="130">
        <f t="shared" ref="BY661" si="12383">Q661/Q684</f>
        <v>0</v>
      </c>
      <c r="BZ661" s="131">
        <f t="shared" ref="BZ661" si="12384">R661/R684</f>
        <v>0</v>
      </c>
      <c r="CA661" s="132">
        <f t="shared" ref="CA661" si="12385">S661/S684</f>
        <v>0</v>
      </c>
      <c r="CB661" s="129">
        <f t="shared" ref="CB661" si="12386">T661/T684</f>
        <v>0</v>
      </c>
      <c r="CC661" s="130">
        <f t="shared" ref="CC661" si="12387">U661/U684</f>
        <v>0</v>
      </c>
      <c r="CD661" s="131">
        <f t="shared" ref="CD661" si="12388">V661/V684</f>
        <v>0</v>
      </c>
      <c r="CE661" s="132">
        <f t="shared" ref="CE661" si="12389">W661/W684</f>
        <v>0</v>
      </c>
      <c r="CF661" s="129">
        <f t="shared" ref="CF661" si="12390">X661/X684</f>
        <v>0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0</v>
      </c>
      <c r="CK661" s="136">
        <f t="shared" ref="CK661" si="12395">AC661/AC684</f>
        <v>0</v>
      </c>
    </row>
    <row r="662" spans="1:89" ht="14" thickBot="1" x14ac:dyDescent="0.2">
      <c r="A662" s="146" t="s">
        <v>18</v>
      </c>
      <c r="B662" s="196">
        <v>595</v>
      </c>
      <c r="C662" s="197">
        <v>0</v>
      </c>
      <c r="D662" s="198">
        <v>231</v>
      </c>
      <c r="E662" s="199">
        <v>3</v>
      </c>
      <c r="F662" s="196">
        <v>729</v>
      </c>
      <c r="G662" s="200">
        <v>15</v>
      </c>
      <c r="H662" s="198">
        <v>510</v>
      </c>
      <c r="I662" s="199">
        <v>107</v>
      </c>
      <c r="J662" s="196">
        <v>39</v>
      </c>
      <c r="K662" s="200">
        <v>43</v>
      </c>
      <c r="L662" s="198">
        <v>59</v>
      </c>
      <c r="M662" s="196">
        <v>139</v>
      </c>
      <c r="N662" s="201">
        <v>237</v>
      </c>
      <c r="O662" s="202">
        <v>300</v>
      </c>
      <c r="P662" s="196">
        <v>117</v>
      </c>
      <c r="Q662" s="200">
        <v>212</v>
      </c>
      <c r="R662" s="198">
        <v>71</v>
      </c>
      <c r="S662" s="199">
        <v>147</v>
      </c>
      <c r="T662" s="196">
        <v>14</v>
      </c>
      <c r="U662" s="200">
        <v>64</v>
      </c>
      <c r="V662" s="198">
        <v>77</v>
      </c>
      <c r="W662" s="199">
        <v>119</v>
      </c>
      <c r="X662" s="196">
        <v>99</v>
      </c>
      <c r="Y662" s="200">
        <v>94</v>
      </c>
      <c r="Z662" s="198">
        <v>284</v>
      </c>
      <c r="AA662" s="196">
        <v>127</v>
      </c>
      <c r="AB662" s="172">
        <f t="shared" si="12367"/>
        <v>3062</v>
      </c>
      <c r="AC662" s="173">
        <f t="shared" si="12368"/>
        <v>1370</v>
      </c>
      <c r="AE662" s="275">
        <f>$AE$11</f>
        <v>0</v>
      </c>
      <c r="AF662" s="126">
        <f>SUMIF($A$9:$A$32,$AE662,B$660:B$683)</f>
        <v>0</v>
      </c>
      <c r="AG662" s="197">
        <f t="shared" si="12338"/>
        <v>0</v>
      </c>
      <c r="AH662" s="198">
        <f t="shared" si="12338"/>
        <v>0</v>
      </c>
      <c r="AI662" s="199">
        <f t="shared" si="12338"/>
        <v>0</v>
      </c>
      <c r="AJ662" s="196">
        <f t="shared" si="12338"/>
        <v>0</v>
      </c>
      <c r="AK662" s="200">
        <f t="shared" si="12338"/>
        <v>0</v>
      </c>
      <c r="AL662" s="198">
        <f t="shared" si="12338"/>
        <v>0</v>
      </c>
      <c r="AM662" s="199">
        <f t="shared" si="12338"/>
        <v>0</v>
      </c>
      <c r="AN662" s="196">
        <f t="shared" si="12338"/>
        <v>0</v>
      </c>
      <c r="AO662" s="200">
        <f t="shared" si="12338"/>
        <v>0</v>
      </c>
      <c r="AP662" s="198">
        <f t="shared" si="12338"/>
        <v>0</v>
      </c>
      <c r="AQ662" s="196">
        <f t="shared" si="12338"/>
        <v>0</v>
      </c>
      <c r="AR662" s="201">
        <f t="shared" si="12338"/>
        <v>0</v>
      </c>
      <c r="AS662" s="202">
        <f t="shared" si="12338"/>
        <v>0</v>
      </c>
      <c r="AT662" s="196">
        <f t="shared" si="12338"/>
        <v>0</v>
      </c>
      <c r="AU662" s="200">
        <f t="shared" si="12338"/>
        <v>0</v>
      </c>
      <c r="AV662" s="198">
        <f t="shared" si="12338"/>
        <v>0</v>
      </c>
      <c r="AW662" s="199">
        <f t="shared" si="12339"/>
        <v>0</v>
      </c>
      <c r="AX662" s="196">
        <f t="shared" si="12339"/>
        <v>0</v>
      </c>
      <c r="AY662" s="200">
        <f t="shared" si="12339"/>
        <v>0</v>
      </c>
      <c r="AZ662" s="198">
        <f t="shared" si="12339"/>
        <v>0</v>
      </c>
      <c r="BA662" s="199">
        <f t="shared" si="12339"/>
        <v>0</v>
      </c>
      <c r="BB662" s="196">
        <f t="shared" si="12339"/>
        <v>0</v>
      </c>
      <c r="BC662" s="200">
        <f t="shared" si="12339"/>
        <v>0</v>
      </c>
      <c r="BD662" s="198">
        <f t="shared" si="12339"/>
        <v>0</v>
      </c>
      <c r="BE662" s="196">
        <f t="shared" si="12339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7.2060070243429822E-2</v>
      </c>
      <c r="BK662" s="130">
        <f t="shared" ref="BK662" si="12396">C662/C684</f>
        <v>0</v>
      </c>
      <c r="BL662" s="131">
        <f t="shared" ref="BL662" si="12397">D662/D684</f>
        <v>7.0967741935483872E-2</v>
      </c>
      <c r="BM662" s="132">
        <f t="shared" ref="BM662" si="12398">E662/E684</f>
        <v>7.4257425742574258E-4</v>
      </c>
      <c r="BN662" s="129">
        <f t="shared" ref="BN662" si="12399">F662/F684</f>
        <v>8.8235294117647065E-2</v>
      </c>
      <c r="BO662" s="130">
        <f t="shared" ref="BO662" si="12400">G662/G684</f>
        <v>1.9962736225712006E-3</v>
      </c>
      <c r="BP662" s="131">
        <f t="shared" ref="BP662" si="12401">H662/H684</f>
        <v>4.7358157674807319E-2</v>
      </c>
      <c r="BQ662" s="132">
        <f t="shared" ref="BQ662" si="12402">I662/I684</f>
        <v>1.0035640592759331E-2</v>
      </c>
      <c r="BR662" s="129">
        <f t="shared" ref="BR662" si="12403">J662/J684</f>
        <v>1.7325633051976898E-2</v>
      </c>
      <c r="BS662" s="130">
        <f t="shared" ref="BS662" si="12404">K662/K684</f>
        <v>2.1597187343043698E-2</v>
      </c>
      <c r="BT662" s="131">
        <f t="shared" ref="BT662" si="12405">L662/L684</f>
        <v>1.067486882576443E-2</v>
      </c>
      <c r="BU662" s="129">
        <f t="shared" ref="BU662" si="12406">M662/M684</f>
        <v>2.7032283158304162E-2</v>
      </c>
      <c r="BV662" s="133">
        <f t="shared" ref="BV662" si="12407">N662/N684</f>
        <v>2.3000776397515528E-2</v>
      </c>
      <c r="BW662" s="134">
        <f t="shared" ref="BW662" si="12408">O662/O684</f>
        <v>2.9089498690972559E-2</v>
      </c>
      <c r="BX662" s="129">
        <f t="shared" ref="BX662" si="12409">P662/P684</f>
        <v>2.156284555842241E-2</v>
      </c>
      <c r="BY662" s="130">
        <f t="shared" ref="BY662" si="12410">Q662/Q684</f>
        <v>4.0690978886756241E-2</v>
      </c>
      <c r="BZ662" s="131">
        <f t="shared" ref="BZ662" si="12411">R662/R684</f>
        <v>1.1047144857631865E-2</v>
      </c>
      <c r="CA662" s="132">
        <f t="shared" ref="CA662" si="12412">S662/S684</f>
        <v>2.3120478137779177E-2</v>
      </c>
      <c r="CB662" s="129">
        <f t="shared" ref="CB662" si="12413">T662/T684</f>
        <v>8.0878105141536684E-3</v>
      </c>
      <c r="CC662" s="130">
        <f t="shared" ref="CC662" si="12414">U662/U684</f>
        <v>4.1370394311570781E-2</v>
      </c>
      <c r="CD662" s="131">
        <f t="shared" ref="CD662" si="12415">V662/V684</f>
        <v>1.2274828630639247E-2</v>
      </c>
      <c r="CE662" s="132">
        <f t="shared" ref="CE662" si="12416">W662/W684</f>
        <v>1.9591702337833389E-2</v>
      </c>
      <c r="CF662" s="129">
        <f t="shared" ref="CF662" si="12417">X662/X684</f>
        <v>1.9987886129618413E-2</v>
      </c>
      <c r="CG662" s="130">
        <f t="shared" ref="CG662" si="12418">Y662/Y684</f>
        <v>2.7827116637063352E-2</v>
      </c>
      <c r="CH662" s="131">
        <f t="shared" ref="CH662" si="12419">Z662/Z684</f>
        <v>3.2973412283757109E-2</v>
      </c>
      <c r="CI662" s="129">
        <f t="shared" ref="CI662" si="12420">AA662/AA684</f>
        <v>1.181945090739879E-2</v>
      </c>
      <c r="CJ662" s="135">
        <f t="shared" ref="CJ662" si="12421">AB662/AB684</f>
        <v>3.7319617784711386E-2</v>
      </c>
      <c r="CK662" s="136">
        <f t="shared" ref="CK662" si="12422">AC662/AC684</f>
        <v>1.6732415696715807E-2</v>
      </c>
    </row>
    <row r="663" spans="1:89" ht="15" thickTop="1" thickBot="1" x14ac:dyDescent="0.2">
      <c r="A663" s="137" t="s">
        <v>19</v>
      </c>
      <c r="B663" s="189">
        <v>775</v>
      </c>
      <c r="C663" s="190">
        <v>123</v>
      </c>
      <c r="D663" s="191">
        <v>274</v>
      </c>
      <c r="E663" s="192">
        <v>115</v>
      </c>
      <c r="F663" s="189">
        <v>701</v>
      </c>
      <c r="G663" s="193">
        <v>308</v>
      </c>
      <c r="H663" s="191">
        <v>687</v>
      </c>
      <c r="I663" s="192">
        <v>455</v>
      </c>
      <c r="J663" s="189">
        <v>82</v>
      </c>
      <c r="K663" s="193">
        <v>202</v>
      </c>
      <c r="L663" s="191">
        <v>271</v>
      </c>
      <c r="M663" s="189">
        <v>451</v>
      </c>
      <c r="N663" s="194">
        <v>725</v>
      </c>
      <c r="O663" s="195">
        <v>883</v>
      </c>
      <c r="P663" s="189">
        <v>524</v>
      </c>
      <c r="Q663" s="193">
        <v>427</v>
      </c>
      <c r="R663" s="191">
        <v>506</v>
      </c>
      <c r="S663" s="192">
        <v>368</v>
      </c>
      <c r="T663" s="189">
        <v>71</v>
      </c>
      <c r="U663" s="193">
        <v>219</v>
      </c>
      <c r="V663" s="191">
        <v>254</v>
      </c>
      <c r="W663" s="192">
        <v>550</v>
      </c>
      <c r="X663" s="189">
        <v>434</v>
      </c>
      <c r="Y663" s="193">
        <v>323</v>
      </c>
      <c r="Z663" s="191">
        <v>586</v>
      </c>
      <c r="AA663" s="189">
        <v>589</v>
      </c>
      <c r="AB663" s="172">
        <f t="shared" si="12367"/>
        <v>5890</v>
      </c>
      <c r="AC663" s="173">
        <f t="shared" si="12368"/>
        <v>5013</v>
      </c>
      <c r="AE663" s="269" t="s">
        <v>13</v>
      </c>
      <c r="AF663" s="20">
        <f t="shared" ref="AF663:BG663" si="12423">SUM(AF660:AF662)</f>
        <v>1347</v>
      </c>
      <c r="AG663" s="21">
        <f t="shared" si="12423"/>
        <v>1053</v>
      </c>
      <c r="AH663" s="20">
        <f t="shared" si="12423"/>
        <v>449</v>
      </c>
      <c r="AI663" s="21">
        <f t="shared" si="12423"/>
        <v>612</v>
      </c>
      <c r="AJ663" s="20">
        <f t="shared" si="12423"/>
        <v>1332</v>
      </c>
      <c r="AK663" s="21">
        <f t="shared" si="12423"/>
        <v>761</v>
      </c>
      <c r="AL663" s="20">
        <f t="shared" si="12423"/>
        <v>1558</v>
      </c>
      <c r="AM663" s="21">
        <f t="shared" si="12423"/>
        <v>1254</v>
      </c>
      <c r="AN663" s="20">
        <f t="shared" si="12423"/>
        <v>193</v>
      </c>
      <c r="AO663" s="21">
        <f t="shared" si="12423"/>
        <v>494</v>
      </c>
      <c r="AP663" s="20">
        <f t="shared" si="12423"/>
        <v>471</v>
      </c>
      <c r="AQ663" s="21">
        <f t="shared" si="12423"/>
        <v>1130</v>
      </c>
      <c r="AR663" s="20">
        <f t="shared" si="12423"/>
        <v>1395</v>
      </c>
      <c r="AS663" s="21">
        <f t="shared" si="12423"/>
        <v>1830</v>
      </c>
      <c r="AT663" s="20">
        <f t="shared" si="12423"/>
        <v>892</v>
      </c>
      <c r="AU663" s="21">
        <f t="shared" si="12423"/>
        <v>773</v>
      </c>
      <c r="AV663" s="20">
        <f t="shared" si="12423"/>
        <v>1152</v>
      </c>
      <c r="AW663" s="21">
        <f t="shared" si="12423"/>
        <v>707</v>
      </c>
      <c r="AX663" s="20">
        <f t="shared" si="12423"/>
        <v>232</v>
      </c>
      <c r="AY663" s="21">
        <f t="shared" si="12423"/>
        <v>423</v>
      </c>
      <c r="AZ663" s="20">
        <f t="shared" si="12423"/>
        <v>602</v>
      </c>
      <c r="BA663" s="21">
        <f t="shared" si="12423"/>
        <v>939</v>
      </c>
      <c r="BB663" s="20">
        <f t="shared" si="12423"/>
        <v>718</v>
      </c>
      <c r="BC663" s="21">
        <f t="shared" si="12423"/>
        <v>605</v>
      </c>
      <c r="BD663" s="20">
        <f t="shared" si="12423"/>
        <v>1266</v>
      </c>
      <c r="BE663" s="21">
        <f t="shared" si="12423"/>
        <v>1157</v>
      </c>
      <c r="BF663" s="174">
        <f t="shared" si="12423"/>
        <v>11607</v>
      </c>
      <c r="BG663" s="175">
        <f t="shared" si="12423"/>
        <v>11738</v>
      </c>
      <c r="BI663" s="137" t="s">
        <v>19</v>
      </c>
      <c r="BJ663" s="129">
        <f>B663/B684</f>
        <v>9.3859755359089261E-2</v>
      </c>
      <c r="BK663" s="130">
        <f t="shared" ref="BK663" si="12424">C663/C684</f>
        <v>1.3815567786139503E-2</v>
      </c>
      <c r="BL663" s="131">
        <f t="shared" ref="BL663" si="12425">D663/D684</f>
        <v>8.4178187403993854E-2</v>
      </c>
      <c r="BM663" s="132">
        <f t="shared" ref="BM663" si="12426">E663/E684</f>
        <v>2.8465346534653466E-2</v>
      </c>
      <c r="BN663" s="129">
        <f t="shared" ref="BN663" si="12427">F663/F684</f>
        <v>8.4846284192689428E-2</v>
      </c>
      <c r="BO663" s="130">
        <f t="shared" ref="BO663" si="12428">G663/G684</f>
        <v>4.0990151716795313E-2</v>
      </c>
      <c r="BP663" s="131">
        <f t="shared" ref="BP663" si="12429">H663/H684</f>
        <v>6.3794224161946328E-2</v>
      </c>
      <c r="BQ663" s="132">
        <f t="shared" ref="BQ663" si="12430">I663/I684</f>
        <v>4.2674920277621459E-2</v>
      </c>
      <c r="BR663" s="129">
        <f t="shared" ref="BR663" si="12431">J663/J684</f>
        <v>3.6428254109284762E-2</v>
      </c>
      <c r="BS663" s="130">
        <f t="shared" ref="BS663" si="12432">K663/K684</f>
        <v>0.10145655449522853</v>
      </c>
      <c r="BT663" s="131">
        <f t="shared" ref="BT663" si="12433">L663/L684</f>
        <v>4.9032024606477292E-2</v>
      </c>
      <c r="BU663" s="129">
        <f t="shared" ref="BU663" si="12434">M663/M684</f>
        <v>8.770906262154804E-2</v>
      </c>
      <c r="BV663" s="133">
        <f t="shared" ref="BV663" si="12435">N663/N684</f>
        <v>7.0361024844720496E-2</v>
      </c>
      <c r="BW663" s="134">
        <f t="shared" ref="BW663" si="12436">O663/O684</f>
        <v>8.56200911470959E-2</v>
      </c>
      <c r="BX663" s="129">
        <f t="shared" ref="BX663" si="12437">P663/P684</f>
        <v>9.6572060449686692E-2</v>
      </c>
      <c r="BY663" s="130">
        <f t="shared" ref="BY663" si="12438">Q663/Q684</f>
        <v>8.1957773512476004E-2</v>
      </c>
      <c r="BZ663" s="131">
        <f t="shared" ref="BZ663" si="12439">R663/R684</f>
        <v>7.8730356309320057E-2</v>
      </c>
      <c r="CA663" s="132">
        <f t="shared" ref="CA663" si="12440">S663/S684</f>
        <v>5.787983642654923E-2</v>
      </c>
      <c r="CB663" s="129">
        <f t="shared" ref="CB663" si="12441">T663/T684</f>
        <v>4.1016753321779321E-2</v>
      </c>
      <c r="CC663" s="130">
        <f t="shared" ref="CC663" si="12442">U663/U684</f>
        <v>0.14156431803490627</v>
      </c>
      <c r="CD663" s="131">
        <f t="shared" ref="CD663" si="12443">V663/V684</f>
        <v>4.0490993145225571E-2</v>
      </c>
      <c r="CE663" s="132">
        <f t="shared" ref="CE663" si="12444">W663/W684</f>
        <v>9.0549884754692125E-2</v>
      </c>
      <c r="CF663" s="129">
        <f t="shared" ref="CF663" si="12445">X663/X684</f>
        <v>8.7623662426812035E-2</v>
      </c>
      <c r="CG663" s="130">
        <f t="shared" ref="CG663" si="12446">Y663/Y684</f>
        <v>9.5618709295441084E-2</v>
      </c>
      <c r="CH663" s="131">
        <f t="shared" ref="CH663" si="12447">Z663/Z684</f>
        <v>6.80366887263439E-2</v>
      </c>
      <c r="CI663" s="129">
        <f t="shared" ref="CI663" si="12448">AA663/AA684</f>
        <v>5.4816193578408563E-2</v>
      </c>
      <c r="CJ663" s="135">
        <f t="shared" ref="CJ663" si="12449">AB663/AB684</f>
        <v>7.1787246489859596E-2</v>
      </c>
      <c r="CK663" s="136">
        <f t="shared" ref="CK663" si="12450">AC663/AC684</f>
        <v>6.122598531944258E-2</v>
      </c>
    </row>
    <row r="664" spans="1:89" ht="14" thickTop="1" x14ac:dyDescent="0.15">
      <c r="A664" s="146" t="s">
        <v>20</v>
      </c>
      <c r="B664" s="196">
        <v>674</v>
      </c>
      <c r="C664" s="197">
        <v>521</v>
      </c>
      <c r="D664" s="198">
        <v>242</v>
      </c>
      <c r="E664" s="199">
        <v>317</v>
      </c>
      <c r="F664" s="196">
        <v>584</v>
      </c>
      <c r="G664" s="200">
        <v>421</v>
      </c>
      <c r="H664" s="198">
        <v>771</v>
      </c>
      <c r="I664" s="199">
        <v>689</v>
      </c>
      <c r="J664" s="196">
        <v>96</v>
      </c>
      <c r="K664" s="200">
        <v>243</v>
      </c>
      <c r="L664" s="198">
        <v>237</v>
      </c>
      <c r="M664" s="196">
        <v>583</v>
      </c>
      <c r="N664" s="201">
        <v>744</v>
      </c>
      <c r="O664" s="202">
        <v>967</v>
      </c>
      <c r="P664" s="196">
        <v>454</v>
      </c>
      <c r="Q664" s="200">
        <v>410</v>
      </c>
      <c r="R664" s="198">
        <v>556</v>
      </c>
      <c r="S664" s="199">
        <v>376</v>
      </c>
      <c r="T664" s="196">
        <v>145</v>
      </c>
      <c r="U664" s="200">
        <v>231</v>
      </c>
      <c r="V664" s="198">
        <v>333</v>
      </c>
      <c r="W664" s="199">
        <v>491</v>
      </c>
      <c r="X664" s="196">
        <v>379</v>
      </c>
      <c r="Y664" s="200">
        <v>344</v>
      </c>
      <c r="Z664" s="198">
        <v>644</v>
      </c>
      <c r="AA664" s="196">
        <v>608</v>
      </c>
      <c r="AB664" s="172">
        <f t="shared" si="12367"/>
        <v>5859</v>
      </c>
      <c r="AC664" s="173">
        <f t="shared" si="12368"/>
        <v>6201</v>
      </c>
      <c r="BI664" s="146" t="s">
        <v>20</v>
      </c>
      <c r="BJ664" s="129">
        <f>B664/B684</f>
        <v>8.1627709821969235E-2</v>
      </c>
      <c r="BK664" s="130">
        <f t="shared" ref="BK664" si="12451">C664/C684</f>
        <v>5.8519600134786028E-2</v>
      </c>
      <c r="BL664" s="131">
        <f t="shared" ref="BL664" si="12452">D664/D684</f>
        <v>7.4347158218125958E-2</v>
      </c>
      <c r="BM664" s="132">
        <f t="shared" ref="BM664" si="12453">E664/E684</f>
        <v>7.8465346534653466E-2</v>
      </c>
      <c r="BN664" s="129">
        <f t="shared" ref="BN664" si="12454">F664/F684</f>
        <v>7.0685064149116433E-2</v>
      </c>
      <c r="BO664" s="130">
        <f t="shared" ref="BO664" si="12455">G664/G684</f>
        <v>5.6028746340165025E-2</v>
      </c>
      <c r="BP664" s="131">
        <f t="shared" ref="BP664" si="12456">H664/H684</f>
        <v>7.1594391308385186E-2</v>
      </c>
      <c r="BQ664" s="132">
        <f t="shared" ref="BQ664" si="12457">I664/I684</f>
        <v>6.4622022134683918E-2</v>
      </c>
      <c r="BR664" s="129">
        <f t="shared" ref="BR664" si="12458">J664/J684</f>
        <v>4.264771212794314E-2</v>
      </c>
      <c r="BS664" s="130">
        <f t="shared" ref="BS664" si="12459">K664/K684</f>
        <v>0.12204922149673531</v>
      </c>
      <c r="BT664" s="131">
        <f t="shared" ref="BT664" si="12460">L664/L684</f>
        <v>4.2880405283155419E-2</v>
      </c>
      <c r="BU664" s="129">
        <f t="shared" ref="BU664" si="12461">M664/M684</f>
        <v>0.1133800077790743</v>
      </c>
      <c r="BV664" s="133">
        <f t="shared" ref="BV664" si="12462">N664/N684</f>
        <v>7.2204968944099376E-2</v>
      </c>
      <c r="BW664" s="134">
        <f t="shared" ref="BW664" si="12463">O664/O684</f>
        <v>9.3765150780568213E-2</v>
      </c>
      <c r="BX664" s="129">
        <f t="shared" ref="BX664" si="12464">P664/P684</f>
        <v>8.3671212679690382E-2</v>
      </c>
      <c r="BY664" s="130">
        <f t="shared" ref="BY664" si="12465">Q664/Q684</f>
        <v>7.8694817658349334E-2</v>
      </c>
      <c r="BZ664" s="131">
        <f t="shared" ref="BZ664" si="12466">R664/R684</f>
        <v>8.6510035786525594E-2</v>
      </c>
      <c r="CA664" s="132">
        <f t="shared" ref="CA664" si="12467">S664/S684</f>
        <v>5.9138093740169866E-2</v>
      </c>
      <c r="CB664" s="129">
        <f t="shared" ref="CB664" si="12468">T664/T684</f>
        <v>8.3766608896591571E-2</v>
      </c>
      <c r="CC664" s="130">
        <f t="shared" ref="CC664" si="12469">U664/U684</f>
        <v>0.14932126696832579</v>
      </c>
      <c r="CD664" s="131">
        <f t="shared" ref="CD664" si="12470">V664/V684</f>
        <v>5.308464849354376E-2</v>
      </c>
      <c r="CE664" s="132">
        <f t="shared" ref="CE664" si="12471">W664/W684</f>
        <v>8.0836351662825157E-2</v>
      </c>
      <c r="CF664" s="129">
        <f t="shared" ref="CF664" si="12472">X664/X684</f>
        <v>7.6519281243690687E-2</v>
      </c>
      <c r="CG664" s="130">
        <f t="shared" ref="CG664" si="12473">Y664/Y684</f>
        <v>0.10183540556542332</v>
      </c>
      <c r="CH664" s="131">
        <f t="shared" ref="CH664" si="12474">Z664/Z684</f>
        <v>7.4770695460350631E-2</v>
      </c>
      <c r="CI664" s="129">
        <f t="shared" ref="CI664" si="12475">AA664/AA684</f>
        <v>5.6584457887389486E-2</v>
      </c>
      <c r="CJ664" s="135">
        <f t="shared" ref="CJ664" si="12476">AB664/AB684</f>
        <v>7.1409418876755074E-2</v>
      </c>
      <c r="CK664" s="136">
        <f t="shared" ref="CK664" si="12477">AC664/AC684</f>
        <v>7.5735554551339207E-2</v>
      </c>
    </row>
    <row r="665" spans="1:89" ht="14" thickBot="1" x14ac:dyDescent="0.2">
      <c r="A665" s="137" t="s">
        <v>21</v>
      </c>
      <c r="B665" s="189">
        <v>673</v>
      </c>
      <c r="C665" s="190">
        <v>532</v>
      </c>
      <c r="D665" s="191">
        <v>207</v>
      </c>
      <c r="E665" s="192">
        <v>295</v>
      </c>
      <c r="F665" s="189">
        <v>748</v>
      </c>
      <c r="G665" s="193">
        <v>340</v>
      </c>
      <c r="H665" s="191">
        <v>787</v>
      </c>
      <c r="I665" s="192">
        <v>565</v>
      </c>
      <c r="J665" s="189">
        <v>97</v>
      </c>
      <c r="K665" s="193">
        <v>251</v>
      </c>
      <c r="L665" s="191">
        <v>234</v>
      </c>
      <c r="M665" s="189">
        <v>547</v>
      </c>
      <c r="N665" s="194">
        <v>651</v>
      </c>
      <c r="O665" s="195">
        <v>863</v>
      </c>
      <c r="P665" s="189">
        <v>438</v>
      </c>
      <c r="Q665" s="193">
        <v>363</v>
      </c>
      <c r="R665" s="191">
        <v>596</v>
      </c>
      <c r="S665" s="192">
        <v>331</v>
      </c>
      <c r="T665" s="189">
        <v>87</v>
      </c>
      <c r="U665" s="193">
        <v>192</v>
      </c>
      <c r="V665" s="191">
        <v>269</v>
      </c>
      <c r="W665" s="192">
        <v>448</v>
      </c>
      <c r="X665" s="189">
        <v>339</v>
      </c>
      <c r="Y665" s="193">
        <v>261</v>
      </c>
      <c r="Z665" s="191">
        <v>622</v>
      </c>
      <c r="AA665" s="189">
        <v>549</v>
      </c>
      <c r="AB665" s="172">
        <f t="shared" si="12367"/>
        <v>5748</v>
      </c>
      <c r="AC665" s="173">
        <f t="shared" si="12368"/>
        <v>5537</v>
      </c>
      <c r="AE665" s="272" t="s">
        <v>85</v>
      </c>
      <c r="BI665" s="137" t="s">
        <v>21</v>
      </c>
      <c r="BJ665" s="129">
        <f>B665/B684</f>
        <v>8.1506600460215572E-2</v>
      </c>
      <c r="BK665" s="130">
        <f t="shared" ref="BK665" si="12478">C665/C684</f>
        <v>5.9755138717286306E-2</v>
      </c>
      <c r="BL665" s="131">
        <f t="shared" ref="BL665" si="12479">D665/D684</f>
        <v>6.3594470046082943E-2</v>
      </c>
      <c r="BM665" s="132">
        <f t="shared" ref="BM665" si="12480">E665/E684</f>
        <v>7.3019801980198015E-2</v>
      </c>
      <c r="BN665" s="129">
        <f t="shared" ref="BN665" si="12481">F665/F684</f>
        <v>9.0534979423868317E-2</v>
      </c>
      <c r="BO665" s="130">
        <f t="shared" ref="BO665" si="12482">G665/G684</f>
        <v>4.5248868778280542E-2</v>
      </c>
      <c r="BP665" s="131">
        <f t="shared" ref="BP665" si="12483">H665/H684</f>
        <v>7.3080137431516395E-2</v>
      </c>
      <c r="BQ665" s="132">
        <f t="shared" ref="BQ665" si="12484">I665/I684</f>
        <v>5.2991933971112362E-2</v>
      </c>
      <c r="BR665" s="129">
        <f t="shared" ref="BR665" si="12485">J665/J684</f>
        <v>4.3091959129275881E-2</v>
      </c>
      <c r="BS665" s="130">
        <f t="shared" ref="BS665" si="12486">K665/K684</f>
        <v>0.12606730286288298</v>
      </c>
      <c r="BT665" s="131">
        <f t="shared" ref="BT665" si="12487">L665/L684</f>
        <v>4.233761534286231E-2</v>
      </c>
      <c r="BU665" s="129">
        <f t="shared" ref="BU665" si="12488">M665/M684</f>
        <v>0.10637884091793076</v>
      </c>
      <c r="BV665" s="133">
        <f t="shared" ref="BV665" si="12489">N665/N684</f>
        <v>6.317934782608696E-2</v>
      </c>
      <c r="BW665" s="134">
        <f t="shared" ref="BW665" si="12490">O665/O684</f>
        <v>8.3680791234364393E-2</v>
      </c>
      <c r="BX665" s="129">
        <f t="shared" ref="BX665" si="12491">P665/P684</f>
        <v>8.0722447475119793E-2</v>
      </c>
      <c r="BY665" s="130">
        <f t="shared" ref="BY665" si="12492">Q665/Q684</f>
        <v>6.9673704414587326E-2</v>
      </c>
      <c r="BZ665" s="131">
        <f t="shared" ref="BZ665" si="12493">R665/R684</f>
        <v>9.2733779368290026E-2</v>
      </c>
      <c r="CA665" s="132">
        <f t="shared" ref="CA665" si="12494">S665/S684</f>
        <v>5.2060396351053792E-2</v>
      </c>
      <c r="CB665" s="129">
        <f t="shared" ref="CB665" si="12495">T665/T684</f>
        <v>5.0259965337954939E-2</v>
      </c>
      <c r="CC665" s="130">
        <f t="shared" ref="CC665" si="12496">U665/U684</f>
        <v>0.12411118293471235</v>
      </c>
      <c r="CD665" s="131">
        <f t="shared" ref="CD665" si="12497">V665/V684</f>
        <v>4.2882193527817629E-2</v>
      </c>
      <c r="CE665" s="132">
        <f t="shared" ref="CE665" si="12498">W665/W684</f>
        <v>7.3756997036549227E-2</v>
      </c>
      <c r="CF665" s="129">
        <f t="shared" ref="CF665" si="12499">X665/X684</f>
        <v>6.8443367655966078E-2</v>
      </c>
      <c r="CG665" s="130">
        <f t="shared" ref="CG665" si="12500">Y665/Y684</f>
        <v>7.7264653641207812E-2</v>
      </c>
      <c r="CH665" s="131">
        <f t="shared" ref="CH665" si="12501">Z665/Z684</f>
        <v>7.221641704400325E-2</v>
      </c>
      <c r="CI665" s="129">
        <f t="shared" ref="CI665" si="12502">AA665/AA684</f>
        <v>5.109353187529083E-2</v>
      </c>
      <c r="CJ665" s="135">
        <f t="shared" ref="CJ665" si="12503">AB665/AB684</f>
        <v>7.0056552262090482E-2</v>
      </c>
      <c r="CK665" s="136">
        <f t="shared" ref="CK665" si="12504">AC665/AC684</f>
        <v>6.7625828987383521E-2</v>
      </c>
    </row>
    <row r="666" spans="1:89" ht="15" thickTop="1" thickBot="1" x14ac:dyDescent="0.2">
      <c r="A666" s="146" t="s">
        <v>22</v>
      </c>
      <c r="B666" s="196">
        <v>644</v>
      </c>
      <c r="C666" s="197">
        <v>719</v>
      </c>
      <c r="D666" s="198">
        <v>229</v>
      </c>
      <c r="E666" s="199">
        <v>267</v>
      </c>
      <c r="F666" s="196">
        <v>785</v>
      </c>
      <c r="G666" s="200">
        <v>281</v>
      </c>
      <c r="H666" s="198">
        <v>758</v>
      </c>
      <c r="I666" s="199">
        <v>618</v>
      </c>
      <c r="J666" s="196">
        <v>120</v>
      </c>
      <c r="K666" s="200">
        <v>242</v>
      </c>
      <c r="L666" s="198">
        <v>223</v>
      </c>
      <c r="M666" s="196">
        <v>603</v>
      </c>
      <c r="N666" s="201">
        <v>719</v>
      </c>
      <c r="O666" s="202">
        <v>942</v>
      </c>
      <c r="P666" s="196">
        <v>376</v>
      </c>
      <c r="Q666" s="200">
        <v>348</v>
      </c>
      <c r="R666" s="198">
        <v>555</v>
      </c>
      <c r="S666" s="199">
        <v>378</v>
      </c>
      <c r="T666" s="196">
        <v>60</v>
      </c>
      <c r="U666" s="200">
        <v>119</v>
      </c>
      <c r="V666" s="198">
        <v>335</v>
      </c>
      <c r="W666" s="199">
        <v>573</v>
      </c>
      <c r="X666" s="196">
        <v>298</v>
      </c>
      <c r="Y666" s="200">
        <v>260</v>
      </c>
      <c r="Z666" s="198">
        <v>644</v>
      </c>
      <c r="AA666" s="196">
        <v>642</v>
      </c>
      <c r="AB666" s="172">
        <f t="shared" si="12367"/>
        <v>5746</v>
      </c>
      <c r="AC666" s="173">
        <f t="shared" si="12368"/>
        <v>5992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7.7994428969359333E-2</v>
      </c>
      <c r="BK666" s="130">
        <f t="shared" ref="BK666" si="12505">C666/C684</f>
        <v>8.0759294619791075E-2</v>
      </c>
      <c r="BL666" s="131">
        <f t="shared" ref="BL666" si="12506">D666/D684</f>
        <v>7.035330261136713E-2</v>
      </c>
      <c r="BM666" s="132">
        <f t="shared" ref="BM666" si="12507">E666/E684</f>
        <v>6.6089108910891092E-2</v>
      </c>
      <c r="BN666" s="129">
        <f t="shared" ref="BN666" si="12508">F666/F684</f>
        <v>9.5013313967562338E-2</v>
      </c>
      <c r="BO666" s="130">
        <f t="shared" ref="BO666" si="12509">G666/G684</f>
        <v>3.7396859196167156E-2</v>
      </c>
      <c r="BP666" s="131">
        <f t="shared" ref="BP666" si="12510">H666/H684</f>
        <v>7.0387222583341069E-2</v>
      </c>
      <c r="BQ666" s="132">
        <f t="shared" ref="BQ666" si="12511">I666/I684</f>
        <v>5.7962858750703436E-2</v>
      </c>
      <c r="BR666" s="129">
        <f t="shared" ref="BR666" si="12512">J666/J684</f>
        <v>5.3309640159928923E-2</v>
      </c>
      <c r="BS666" s="130">
        <f t="shared" ref="BS666" si="12513">K666/K684</f>
        <v>0.12154696132596685</v>
      </c>
      <c r="BT666" s="131">
        <f t="shared" ref="BT666" si="12514">L666/L684</f>
        <v>4.0347385561787588E-2</v>
      </c>
      <c r="BU666" s="129">
        <f t="shared" ref="BU666" si="12515">M666/M684</f>
        <v>0.11726954492415402</v>
      </c>
      <c r="BV666" s="133">
        <f t="shared" ref="BV666" si="12516">N666/N684</f>
        <v>6.9778726708074529E-2</v>
      </c>
      <c r="BW666" s="134">
        <f t="shared" ref="BW666" si="12517">O666/O684</f>
        <v>9.1341025889653829E-2</v>
      </c>
      <c r="BX666" s="129">
        <f t="shared" ref="BX666" si="12518">P666/P684</f>
        <v>6.9295982307408771E-2</v>
      </c>
      <c r="BY666" s="130">
        <f t="shared" ref="BY666" si="12519">Q666/Q684</f>
        <v>6.6794625719769671E-2</v>
      </c>
      <c r="BZ666" s="131">
        <f t="shared" ref="BZ666" si="12520">R666/R684</f>
        <v>8.635444219698149E-2</v>
      </c>
      <c r="CA666" s="132">
        <f t="shared" ref="CA666" si="12521">S666/S684</f>
        <v>5.9452658068575026E-2</v>
      </c>
      <c r="CB666" s="129">
        <f t="shared" ref="CB666" si="12522">T666/T684</f>
        <v>3.4662045060658578E-2</v>
      </c>
      <c r="CC666" s="130">
        <f t="shared" ref="CC666" si="12523">U666/U684</f>
        <v>7.6923076923076927E-2</v>
      </c>
      <c r="CD666" s="131">
        <f t="shared" ref="CD666" si="12524">V666/V684</f>
        <v>5.3403475211222698E-2</v>
      </c>
      <c r="CE666" s="132">
        <f t="shared" ref="CE666" si="12525">W666/W684</f>
        <v>9.4336516298979253E-2</v>
      </c>
      <c r="CF666" s="129">
        <f t="shared" ref="CF666" si="12526">X666/X684</f>
        <v>6.0165556228548356E-2</v>
      </c>
      <c r="CG666" s="130">
        <f t="shared" ref="CG666" si="12527">Y666/Y684</f>
        <v>7.6968620485494382E-2</v>
      </c>
      <c r="CH666" s="131">
        <f t="shared" ref="CH666" si="12528">Z666/Z684</f>
        <v>7.4770695460350631E-2</v>
      </c>
      <c r="CI666" s="129">
        <f t="shared" ref="CI666" si="12529">AA666/AA684</f>
        <v>5.974872033503955E-2</v>
      </c>
      <c r="CJ666" s="135">
        <f t="shared" ref="CJ666" si="12530">AB666/AB684</f>
        <v>7.0032176287051481E-2</v>
      </c>
      <c r="CK666" s="136">
        <f t="shared" ref="CK666" si="12531">AC666/AC684</f>
        <v>7.3182945149431466E-2</v>
      </c>
    </row>
    <row r="667" spans="1:89" ht="15" thickTop="1" thickBot="1" x14ac:dyDescent="0.2">
      <c r="A667" s="137" t="s">
        <v>23</v>
      </c>
      <c r="B667" s="189">
        <v>504</v>
      </c>
      <c r="C667" s="190">
        <v>496</v>
      </c>
      <c r="D667" s="191">
        <v>229</v>
      </c>
      <c r="E667" s="192">
        <v>233</v>
      </c>
      <c r="F667" s="189">
        <v>607</v>
      </c>
      <c r="G667" s="193">
        <v>269</v>
      </c>
      <c r="H667" s="191">
        <v>599</v>
      </c>
      <c r="I667" s="192">
        <v>666</v>
      </c>
      <c r="J667" s="189">
        <v>132</v>
      </c>
      <c r="K667" s="193">
        <v>193</v>
      </c>
      <c r="L667" s="191">
        <v>269</v>
      </c>
      <c r="M667" s="189">
        <v>499</v>
      </c>
      <c r="N667" s="194">
        <v>540</v>
      </c>
      <c r="O667" s="195">
        <v>748</v>
      </c>
      <c r="P667" s="189">
        <v>279</v>
      </c>
      <c r="Q667" s="193">
        <v>252</v>
      </c>
      <c r="R667" s="191">
        <v>487</v>
      </c>
      <c r="S667" s="192">
        <v>331</v>
      </c>
      <c r="T667" s="189">
        <v>105</v>
      </c>
      <c r="U667" s="193">
        <v>115</v>
      </c>
      <c r="V667" s="191">
        <v>273</v>
      </c>
      <c r="W667" s="192">
        <v>452</v>
      </c>
      <c r="X667" s="189">
        <v>238</v>
      </c>
      <c r="Y667" s="193">
        <v>195</v>
      </c>
      <c r="Z667" s="191">
        <v>570</v>
      </c>
      <c r="AA667" s="189">
        <v>663</v>
      </c>
      <c r="AB667" s="172">
        <f t="shared" si="12367"/>
        <v>4832</v>
      </c>
      <c r="AC667" s="173">
        <f t="shared" si="12368"/>
        <v>5112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6.1039118323846432E-2</v>
      </c>
      <c r="BK667" s="130">
        <f t="shared" ref="BK667" si="12532">C667/C684</f>
        <v>5.5711557901830841E-2</v>
      </c>
      <c r="BL667" s="131">
        <f t="shared" ref="BL667" si="12533">D667/D684</f>
        <v>7.035330261136713E-2</v>
      </c>
      <c r="BM667" s="132">
        <f t="shared" ref="BM667" si="12534">E667/E684</f>
        <v>5.7673267326732676E-2</v>
      </c>
      <c r="BN667" s="129">
        <f t="shared" ref="BN667" si="12535">F667/F684</f>
        <v>7.3468893730331636E-2</v>
      </c>
      <c r="BO667" s="130">
        <f t="shared" ref="BO667" si="12536">G667/G684</f>
        <v>3.5799840298110196E-2</v>
      </c>
      <c r="BP667" s="131">
        <f t="shared" ref="BP667" si="12537">H667/H684</f>
        <v>5.5622620484724675E-2</v>
      </c>
      <c r="BQ667" s="132">
        <f t="shared" ref="BQ667" si="12538">I667/I684</f>
        <v>6.2464828362408555E-2</v>
      </c>
      <c r="BR667" s="129">
        <f t="shared" ref="BR667" si="12539">J667/J684</f>
        <v>5.8640604175921811E-2</v>
      </c>
      <c r="BS667" s="130">
        <f t="shared" ref="BS667" si="12540">K667/K684</f>
        <v>9.6936212958312409E-2</v>
      </c>
      <c r="BT667" s="131">
        <f t="shared" ref="BT667" si="12541">L667/L684</f>
        <v>4.8670164646281891E-2</v>
      </c>
      <c r="BU667" s="129">
        <f t="shared" ref="BU667" si="12542">M667/M684</f>
        <v>9.7043951769739401E-2</v>
      </c>
      <c r="BV667" s="133">
        <f t="shared" ref="BV667" si="12543">N667/N684</f>
        <v>5.2406832298136648E-2</v>
      </c>
      <c r="BW667" s="134">
        <f t="shared" ref="BW667" si="12544">O667/O684</f>
        <v>7.2529816736158242E-2</v>
      </c>
      <c r="BX667" s="129">
        <f t="shared" ref="BX667" si="12545">P667/P684</f>
        <v>5.1419093254699594E-2</v>
      </c>
      <c r="BY667" s="130">
        <f t="shared" ref="BY667" si="12546">Q667/Q684</f>
        <v>4.8368522072936661E-2</v>
      </c>
      <c r="BZ667" s="131">
        <f t="shared" ref="BZ667" si="12547">R667/R684</f>
        <v>7.5774078107981951E-2</v>
      </c>
      <c r="CA667" s="132">
        <f t="shared" ref="CA667" si="12548">S667/S684</f>
        <v>5.2060396351053792E-2</v>
      </c>
      <c r="CB667" s="129">
        <f t="shared" ref="CB667" si="12549">T667/T684</f>
        <v>6.0658578856152515E-2</v>
      </c>
      <c r="CC667" s="130">
        <f t="shared" ref="CC667" si="12550">U667/U684</f>
        <v>7.4337427278603749E-2</v>
      </c>
      <c r="CD667" s="131">
        <f t="shared" ref="CD667" si="12551">V667/V684</f>
        <v>4.3519846963175512E-2</v>
      </c>
      <c r="CE667" s="132">
        <f t="shared" ref="CE667" si="12552">W667/W684</f>
        <v>7.441554165294699E-2</v>
      </c>
      <c r="CF667" s="129">
        <f t="shared" ref="CF667" si="12553">X667/X684</f>
        <v>4.8051685846961435E-2</v>
      </c>
      <c r="CG667" s="130">
        <f t="shared" ref="CG667" si="12554">Y667/Y684</f>
        <v>5.772646536412078E-2</v>
      </c>
      <c r="CH667" s="131">
        <f t="shared" ref="CH667" si="12555">Z667/Z684</f>
        <v>6.617903169627308E-2</v>
      </c>
      <c r="CI667" s="129">
        <f t="shared" ref="CI667" si="12556">AA667/AA684</f>
        <v>6.170311772917636E-2</v>
      </c>
      <c r="CJ667" s="135">
        <f t="shared" ref="CJ667" si="12557">AB667/AB684</f>
        <v>5.8892355694227766E-2</v>
      </c>
      <c r="CK667" s="136">
        <f t="shared" ref="CK667" si="12558">AC667/AC684</f>
        <v>6.2435116088767298E-2</v>
      </c>
    </row>
    <row r="668" spans="1:89" ht="14" thickTop="1" x14ac:dyDescent="0.15">
      <c r="A668" s="146" t="s">
        <v>24</v>
      </c>
      <c r="B668" s="203">
        <v>427</v>
      </c>
      <c r="C668" s="197">
        <v>477</v>
      </c>
      <c r="D668" s="198">
        <v>198</v>
      </c>
      <c r="E668" s="199">
        <v>210</v>
      </c>
      <c r="F668" s="196">
        <v>509</v>
      </c>
      <c r="G668" s="200">
        <v>278</v>
      </c>
      <c r="H668" s="198">
        <v>541</v>
      </c>
      <c r="I668" s="199">
        <v>548</v>
      </c>
      <c r="J668" s="196">
        <v>133</v>
      </c>
      <c r="K668" s="200">
        <v>114</v>
      </c>
      <c r="L668" s="198">
        <v>217</v>
      </c>
      <c r="M668" s="196">
        <v>343</v>
      </c>
      <c r="N668" s="201">
        <v>450</v>
      </c>
      <c r="O668" s="204">
        <v>527</v>
      </c>
      <c r="P668" s="196">
        <v>264</v>
      </c>
      <c r="Q668" s="200">
        <v>217</v>
      </c>
      <c r="R668" s="198">
        <v>425</v>
      </c>
      <c r="S668" s="199">
        <v>313</v>
      </c>
      <c r="T668" s="196">
        <v>76</v>
      </c>
      <c r="U668" s="200">
        <v>78</v>
      </c>
      <c r="V668" s="198">
        <v>299</v>
      </c>
      <c r="W668" s="205">
        <v>439</v>
      </c>
      <c r="X668" s="196">
        <v>247</v>
      </c>
      <c r="Y668" s="200">
        <v>210</v>
      </c>
      <c r="Z668" s="198">
        <v>485</v>
      </c>
      <c r="AA668" s="196">
        <v>734</v>
      </c>
      <c r="AB668" s="172">
        <f t="shared" si="12367"/>
        <v>4271</v>
      </c>
      <c r="AC668" s="173">
        <f t="shared" si="12368"/>
        <v>4488</v>
      </c>
      <c r="AE668" s="275" t="str">
        <f>$AE$17</f>
        <v>17:00 - 17:59</v>
      </c>
      <c r="AF668" s="126">
        <f t="shared" ref="AF668:AU670" si="12559">SUMIF($A$9:$A$32,$AE668,B$660:B$683)</f>
        <v>591</v>
      </c>
      <c r="AG668" s="186">
        <f t="shared" si="12559"/>
        <v>930</v>
      </c>
      <c r="AH668" s="127">
        <f t="shared" si="12559"/>
        <v>269</v>
      </c>
      <c r="AI668" s="180">
        <f t="shared" si="12559"/>
        <v>336</v>
      </c>
      <c r="AJ668" s="126">
        <f t="shared" si="12559"/>
        <v>497</v>
      </c>
      <c r="AK668" s="128">
        <f t="shared" si="12559"/>
        <v>812</v>
      </c>
      <c r="AL668" s="127">
        <f t="shared" si="12559"/>
        <v>835</v>
      </c>
      <c r="AM668" s="180">
        <f t="shared" si="12559"/>
        <v>1014</v>
      </c>
      <c r="AN668" s="126">
        <f t="shared" si="12559"/>
        <v>255</v>
      </c>
      <c r="AO668" s="128">
        <f t="shared" si="12559"/>
        <v>70</v>
      </c>
      <c r="AP668" s="127">
        <f t="shared" si="12559"/>
        <v>594</v>
      </c>
      <c r="AQ668" s="126">
        <f t="shared" si="12559"/>
        <v>180</v>
      </c>
      <c r="AR668" s="179">
        <f t="shared" si="12559"/>
        <v>933</v>
      </c>
      <c r="AS668" s="181">
        <f t="shared" si="12559"/>
        <v>742</v>
      </c>
      <c r="AT668" s="126">
        <f t="shared" si="12559"/>
        <v>527</v>
      </c>
      <c r="AU668" s="128">
        <f t="shared" si="12559"/>
        <v>461</v>
      </c>
      <c r="AV668" s="127">
        <f t="shared" ref="AP668:BE670" si="12560">SUMIF($A$9:$A$32,$AE668,R$660:R$683)</f>
        <v>433</v>
      </c>
      <c r="AW668" s="180">
        <f t="shared" si="12560"/>
        <v>618</v>
      </c>
      <c r="AX668" s="126">
        <f t="shared" si="12560"/>
        <v>252</v>
      </c>
      <c r="AY668" s="128">
        <f t="shared" si="12560"/>
        <v>41</v>
      </c>
      <c r="AZ668" s="127">
        <f t="shared" si="12560"/>
        <v>675</v>
      </c>
      <c r="BA668" s="180">
        <f t="shared" si="12560"/>
        <v>341</v>
      </c>
      <c r="BB668" s="126">
        <f t="shared" si="12560"/>
        <v>496</v>
      </c>
      <c r="BC668" s="128">
        <f t="shared" si="12560"/>
        <v>232</v>
      </c>
      <c r="BD668" s="184">
        <f t="shared" si="12560"/>
        <v>595</v>
      </c>
      <c r="BE668" s="185">
        <f t="shared" si="12560"/>
        <v>945</v>
      </c>
      <c r="BF668" s="170">
        <f>AF668+AH668+AJ668+AL668+AN668+AP668+AR668+AT668+AV668+AX668+AZ668+BB668+BD668</f>
        <v>6952</v>
      </c>
      <c r="BG668" s="171">
        <f>AG668+AI668+AK668+AM668+AO668+AQ668+AS668+AU668+AW668+AY668+BA668+BC668+BE668</f>
        <v>6722</v>
      </c>
      <c r="BI668" s="146" t="s">
        <v>24</v>
      </c>
      <c r="BJ668" s="129">
        <f>B668/B684</f>
        <v>5.1713697468814337E-2</v>
      </c>
      <c r="BK668" s="130">
        <f t="shared" ref="BK668" si="12561">C668/C684</f>
        <v>5.3577445804784907E-2</v>
      </c>
      <c r="BL668" s="131">
        <f t="shared" ref="BL668" si="12562">D668/D684</f>
        <v>6.0829493087557605E-2</v>
      </c>
      <c r="BM668" s="132">
        <f t="shared" ref="BM668" si="12563">E668/E684</f>
        <v>5.1980198019801978E-2</v>
      </c>
      <c r="BN668" s="129">
        <f t="shared" ref="BN668" si="12564">F668/F684</f>
        <v>6.1607358992979908E-2</v>
      </c>
      <c r="BO668" s="130">
        <f t="shared" ref="BO668" si="12565">G668/G684</f>
        <v>3.6997604471652915E-2</v>
      </c>
      <c r="BP668" s="131">
        <f t="shared" ref="BP668" si="12566">H668/H684</f>
        <v>5.0236790788374036E-2</v>
      </c>
      <c r="BQ668" s="132">
        <f t="shared" ref="BQ668" si="12567">I668/I684</f>
        <v>5.1397486400300132E-2</v>
      </c>
      <c r="BR668" s="129">
        <f t="shared" ref="BR668" si="12568">J668/J684</f>
        <v>5.9084851177254552E-2</v>
      </c>
      <c r="BS668" s="130">
        <f t="shared" ref="BS668" si="12569">K668/K684</f>
        <v>5.7257659467604222E-2</v>
      </c>
      <c r="BT668" s="131">
        <f t="shared" ref="BT668" si="12570">L668/L684</f>
        <v>3.9261805681201377E-2</v>
      </c>
      <c r="BU668" s="129">
        <f t="shared" ref="BU668" si="12571">M668/M684</f>
        <v>6.6705562038117464E-2</v>
      </c>
      <c r="BV668" s="133">
        <f t="shared" ref="BV668" si="12572">N668/N684</f>
        <v>4.3672360248447208E-2</v>
      </c>
      <c r="BW668" s="134">
        <f t="shared" ref="BW668" si="12573">O668/O684</f>
        <v>5.110055270047513E-2</v>
      </c>
      <c r="BX668" s="129">
        <f t="shared" ref="BX668" si="12574">P668/P684</f>
        <v>4.8654625875414671E-2</v>
      </c>
      <c r="BY668" s="130">
        <f t="shared" ref="BY668" si="12575">Q668/Q684</f>
        <v>4.1650671785028792E-2</v>
      </c>
      <c r="BZ668" s="131">
        <f t="shared" ref="BZ668" si="12576">R668/R684</f>
        <v>6.6127275556247089E-2</v>
      </c>
      <c r="CA668" s="132">
        <f t="shared" ref="CA668" si="12577">S668/S684</f>
        <v>4.9229317395407361E-2</v>
      </c>
      <c r="CB668" s="129">
        <f t="shared" ref="CB668" si="12578">T668/T684</f>
        <v>4.3905257076834202E-2</v>
      </c>
      <c r="CC668" s="130">
        <f t="shared" ref="CC668" si="12579">U668/U684</f>
        <v>5.0420168067226892E-2</v>
      </c>
      <c r="CD668" s="131">
        <f t="shared" ref="CD668" si="12580">V668/V684</f>
        <v>4.7664594293001752E-2</v>
      </c>
      <c r="CE668" s="132">
        <f t="shared" ref="CE668" si="12581">W668/W684</f>
        <v>7.2275271649654263E-2</v>
      </c>
      <c r="CF668" s="129">
        <f t="shared" ref="CF668" si="12582">X668/X684</f>
        <v>4.9868766404199474E-2</v>
      </c>
      <c r="CG668" s="130">
        <f t="shared" ref="CG668" si="12583">Y668/Y684</f>
        <v>6.216696269982238E-2</v>
      </c>
      <c r="CH668" s="131">
        <f t="shared" ref="CH668" si="12584">Z668/Z684</f>
        <v>5.6310228724021825E-2</v>
      </c>
      <c r="CI668" s="129">
        <f t="shared" ref="CI668" si="12585">AA668/AA684</f>
        <v>6.8310842252210333E-2</v>
      </c>
      <c r="CJ668" s="135">
        <f t="shared" ref="CJ668" si="12586">AB668/AB684</f>
        <v>5.2054894695787834E-2</v>
      </c>
      <c r="CK668" s="136">
        <f t="shared" ref="CK668" si="12587">AC668/AC684</f>
        <v>5.4813928209387248E-2</v>
      </c>
    </row>
    <row r="669" spans="1:89" x14ac:dyDescent="0.15">
      <c r="A669" s="137" t="s">
        <v>25</v>
      </c>
      <c r="B669" s="206">
        <v>429</v>
      </c>
      <c r="C669" s="190">
        <v>411</v>
      </c>
      <c r="D669" s="191">
        <v>159</v>
      </c>
      <c r="E669" s="192">
        <v>194</v>
      </c>
      <c r="F669" s="189">
        <v>496</v>
      </c>
      <c r="G669" s="193">
        <v>253</v>
      </c>
      <c r="H669" s="191">
        <v>599</v>
      </c>
      <c r="I669" s="192">
        <v>626</v>
      </c>
      <c r="J669" s="189">
        <v>134</v>
      </c>
      <c r="K669" s="190">
        <v>119</v>
      </c>
      <c r="L669" s="191">
        <v>252</v>
      </c>
      <c r="M669" s="189">
        <v>316</v>
      </c>
      <c r="N669" s="194">
        <v>481</v>
      </c>
      <c r="O669" s="207">
        <v>538</v>
      </c>
      <c r="P669" s="189">
        <v>277</v>
      </c>
      <c r="Q669" s="190">
        <v>212</v>
      </c>
      <c r="R669" s="191">
        <v>386</v>
      </c>
      <c r="S669" s="192">
        <v>337</v>
      </c>
      <c r="T669" s="198">
        <v>68</v>
      </c>
      <c r="U669" s="189">
        <v>95</v>
      </c>
      <c r="V669" s="191">
        <v>342</v>
      </c>
      <c r="W669" s="208">
        <v>316</v>
      </c>
      <c r="X669" s="189">
        <v>207</v>
      </c>
      <c r="Y669" s="193">
        <v>163</v>
      </c>
      <c r="Z669" s="191">
        <v>534</v>
      </c>
      <c r="AA669" s="189">
        <v>751</v>
      </c>
      <c r="AB669" s="172">
        <f t="shared" si="12367"/>
        <v>4364</v>
      </c>
      <c r="AC669" s="173">
        <f t="shared" si="12368"/>
        <v>4331</v>
      </c>
      <c r="AE669" s="277" t="str">
        <f>$AE$18</f>
        <v>18:00 - 18:59</v>
      </c>
      <c r="AF669" s="126">
        <f t="shared" si="12559"/>
        <v>589</v>
      </c>
      <c r="AG669" s="190">
        <f t="shared" si="12559"/>
        <v>838</v>
      </c>
      <c r="AH669" s="191">
        <f t="shared" si="12559"/>
        <v>198</v>
      </c>
      <c r="AI669" s="192">
        <f t="shared" si="12559"/>
        <v>336</v>
      </c>
      <c r="AJ669" s="278">
        <f t="shared" si="12559"/>
        <v>379</v>
      </c>
      <c r="AK669" s="193">
        <f t="shared" si="12559"/>
        <v>882</v>
      </c>
      <c r="AL669" s="191">
        <f t="shared" si="12559"/>
        <v>797</v>
      </c>
      <c r="AM669" s="192">
        <f t="shared" si="12559"/>
        <v>937</v>
      </c>
      <c r="AN669" s="278">
        <f t="shared" si="12559"/>
        <v>211</v>
      </c>
      <c r="AO669" s="193">
        <f t="shared" si="12559"/>
        <v>82</v>
      </c>
      <c r="AP669" s="191">
        <f t="shared" si="12560"/>
        <v>610</v>
      </c>
      <c r="AQ669" s="278">
        <f t="shared" si="12560"/>
        <v>169</v>
      </c>
      <c r="AR669" s="194">
        <f t="shared" si="12560"/>
        <v>815</v>
      </c>
      <c r="AS669" s="195">
        <f t="shared" si="12560"/>
        <v>601</v>
      </c>
      <c r="AT669" s="278">
        <f t="shared" si="12560"/>
        <v>384</v>
      </c>
      <c r="AU669" s="193">
        <f t="shared" si="12560"/>
        <v>482</v>
      </c>
      <c r="AV669" s="191">
        <f t="shared" si="12560"/>
        <v>364</v>
      </c>
      <c r="AW669" s="192">
        <f t="shared" si="12560"/>
        <v>567</v>
      </c>
      <c r="AX669" s="278">
        <f t="shared" si="12560"/>
        <v>150</v>
      </c>
      <c r="AY669" s="193">
        <f t="shared" si="12560"/>
        <v>34</v>
      </c>
      <c r="AZ669" s="191">
        <f t="shared" si="12560"/>
        <v>640</v>
      </c>
      <c r="BA669" s="192">
        <f t="shared" si="12560"/>
        <v>299</v>
      </c>
      <c r="BB669" s="278">
        <f t="shared" si="12560"/>
        <v>411</v>
      </c>
      <c r="BC669" s="193">
        <f t="shared" si="12560"/>
        <v>216</v>
      </c>
      <c r="BD669" s="191">
        <f t="shared" si="12560"/>
        <v>464</v>
      </c>
      <c r="BE669" s="278">
        <f t="shared" si="12560"/>
        <v>1026</v>
      </c>
      <c r="BF669" s="172">
        <f>SUM(AF669,AH669,AJ669,AL669,AN669,AP669,AR669,AT669,AV669,AX669,AZ669,BB669,BD669)</f>
        <v>6012</v>
      </c>
      <c r="BG669" s="173">
        <f>SUM(AG669,AI669,AK669,AM669,AO669,AQ669,AS669,AU669,AW669,AY669,BA669,BC669,BE669)</f>
        <v>6469</v>
      </c>
      <c r="BI669" s="137" t="s">
        <v>25</v>
      </c>
      <c r="BJ669" s="129">
        <f>B669/B684</f>
        <v>5.1955916192321663E-2</v>
      </c>
      <c r="BK669" s="130">
        <f t="shared" ref="BK669" si="12588">C669/C684</f>
        <v>4.6164214309783222E-2</v>
      </c>
      <c r="BL669" s="131">
        <f t="shared" ref="BL669" si="12589">D669/D684</f>
        <v>4.8847926267281107E-2</v>
      </c>
      <c r="BM669" s="132">
        <f t="shared" ref="BM669" si="12590">E669/E684</f>
        <v>4.8019801980198021E-2</v>
      </c>
      <c r="BN669" s="129">
        <f t="shared" ref="BN669" si="12591">F669/F684</f>
        <v>6.0033890099249573E-2</v>
      </c>
      <c r="BO669" s="130">
        <f t="shared" ref="BO669" si="12592">G669/G684</f>
        <v>3.3670481767367581E-2</v>
      </c>
      <c r="BP669" s="131">
        <f t="shared" ref="BP669" si="12593">H669/H684</f>
        <v>5.5622620484724675E-2</v>
      </c>
      <c r="BQ669" s="132">
        <f t="shared" ref="BQ669" si="12594">I669/I684</f>
        <v>5.8713187019320955E-2</v>
      </c>
      <c r="BR669" s="129">
        <f t="shared" ref="BR669" si="12595">J669/J684</f>
        <v>5.9529098178587293E-2</v>
      </c>
      <c r="BS669" s="130">
        <f t="shared" ref="BS669" si="12596">K669/K684</f>
        <v>5.9768960321446511E-2</v>
      </c>
      <c r="BT669" s="131">
        <f t="shared" ref="BT669" si="12597">L669/L684</f>
        <v>4.5594354984620951E-2</v>
      </c>
      <c r="BU669" s="129">
        <f t="shared" ref="BU669" si="12598">M669/M684</f>
        <v>6.1454686892259823E-2</v>
      </c>
      <c r="BV669" s="133">
        <f t="shared" ref="BV669" si="12599">N669/N684</f>
        <v>4.6680900621118016E-2</v>
      </c>
      <c r="BW669" s="134">
        <f t="shared" ref="BW669" si="12600">O669/O684</f>
        <v>5.2167167652477454E-2</v>
      </c>
      <c r="BX669" s="129">
        <f t="shared" ref="BX669" si="12601">P669/P684</f>
        <v>5.1050497604128268E-2</v>
      </c>
      <c r="BY669" s="130">
        <f t="shared" ref="BY669" si="12602">Q669/Q684</f>
        <v>4.0690978886756241E-2</v>
      </c>
      <c r="BZ669" s="131">
        <f t="shared" ref="BZ669" si="12603">R669/R684</f>
        <v>6.0059125564026761E-2</v>
      </c>
      <c r="CA669" s="132">
        <f t="shared" ref="CA669" si="12604">S669/S684</f>
        <v>5.3004089336269267E-2</v>
      </c>
      <c r="CB669" s="129">
        <f t="shared" ref="CB669" si="12605">T669/T684</f>
        <v>3.9283651068746386E-2</v>
      </c>
      <c r="CC669" s="130">
        <f t="shared" ref="CC669" si="12606">U669/U684</f>
        <v>6.1409179056237877E-2</v>
      </c>
      <c r="CD669" s="131">
        <f t="shared" ref="CD669" si="12607">V669/V684</f>
        <v>5.4519368723098996E-2</v>
      </c>
      <c r="CE669" s="132">
        <f t="shared" ref="CE669" si="12608">W669/W684</f>
        <v>5.2025024695423118E-2</v>
      </c>
      <c r="CF669" s="129">
        <f t="shared" ref="CF669" si="12609">X669/X684</f>
        <v>4.1792852816474865E-2</v>
      </c>
      <c r="CG669" s="130">
        <f t="shared" ref="CG669" si="12610">Y669/Y684</f>
        <v>4.8253404381290707E-2</v>
      </c>
      <c r="CH669" s="131">
        <f t="shared" ref="CH669" si="12611">Z669/Z684</f>
        <v>6.1999303378613722E-2</v>
      </c>
      <c r="CI669" s="129">
        <f t="shared" ref="CI669" si="12612">AA669/AA684</f>
        <v>6.9892973476035361E-2</v>
      </c>
      <c r="CJ669" s="135">
        <f t="shared" ref="CJ669" si="12613">AB669/AB684</f>
        <v>5.3188377535101403E-2</v>
      </c>
      <c r="CK669" s="136">
        <f t="shared" ref="CK669" si="12614">AC669/AC684</f>
        <v>5.2896417797427847E-2</v>
      </c>
    </row>
    <row r="670" spans="1:89" ht="14" thickBot="1" x14ac:dyDescent="0.2">
      <c r="A670" s="146" t="s">
        <v>26</v>
      </c>
      <c r="B670" s="203">
        <v>355</v>
      </c>
      <c r="C670" s="197">
        <v>436</v>
      </c>
      <c r="D670" s="198">
        <v>207</v>
      </c>
      <c r="E670" s="199">
        <v>260</v>
      </c>
      <c r="F670" s="196">
        <v>399</v>
      </c>
      <c r="G670" s="200">
        <v>254</v>
      </c>
      <c r="H670" s="198">
        <v>587</v>
      </c>
      <c r="I670" s="199">
        <v>555</v>
      </c>
      <c r="J670" s="196">
        <v>121</v>
      </c>
      <c r="K670" s="197">
        <v>101</v>
      </c>
      <c r="L670" s="198">
        <v>244</v>
      </c>
      <c r="M670" s="196">
        <v>265</v>
      </c>
      <c r="N670" s="201">
        <v>499</v>
      </c>
      <c r="O670" s="204">
        <v>470</v>
      </c>
      <c r="P670" s="196">
        <v>267</v>
      </c>
      <c r="Q670" s="197">
        <v>221</v>
      </c>
      <c r="R670" s="198">
        <v>325</v>
      </c>
      <c r="S670" s="199">
        <v>322</v>
      </c>
      <c r="T670" s="196">
        <v>72</v>
      </c>
      <c r="U670" s="200">
        <v>68</v>
      </c>
      <c r="V670" s="198">
        <v>268</v>
      </c>
      <c r="W670" s="205">
        <v>356</v>
      </c>
      <c r="X670" s="196">
        <v>210</v>
      </c>
      <c r="Y670" s="200">
        <v>173</v>
      </c>
      <c r="Z670" s="198">
        <v>545</v>
      </c>
      <c r="AA670" s="196">
        <v>612</v>
      </c>
      <c r="AB670" s="172">
        <f t="shared" si="12367"/>
        <v>4099</v>
      </c>
      <c r="AC670" s="173">
        <f t="shared" si="12368"/>
        <v>4093</v>
      </c>
      <c r="AE670" s="275">
        <f>$AE$19</f>
        <v>0</v>
      </c>
      <c r="AF670" s="126">
        <f t="shared" si="12559"/>
        <v>0</v>
      </c>
      <c r="AG670" s="197">
        <f t="shared" si="12559"/>
        <v>0</v>
      </c>
      <c r="AH670" s="198">
        <f t="shared" si="12559"/>
        <v>0</v>
      </c>
      <c r="AI670" s="199">
        <f t="shared" si="12559"/>
        <v>0</v>
      </c>
      <c r="AJ670" s="196">
        <f t="shared" si="12559"/>
        <v>0</v>
      </c>
      <c r="AK670" s="200">
        <f t="shared" si="12559"/>
        <v>0</v>
      </c>
      <c r="AL670" s="198">
        <f t="shared" si="12559"/>
        <v>0</v>
      </c>
      <c r="AM670" s="199">
        <f t="shared" si="12559"/>
        <v>0</v>
      </c>
      <c r="AN670" s="196">
        <f t="shared" si="12559"/>
        <v>0</v>
      </c>
      <c r="AO670" s="200">
        <f t="shared" si="12559"/>
        <v>0</v>
      </c>
      <c r="AP670" s="198">
        <f t="shared" si="12560"/>
        <v>0</v>
      </c>
      <c r="AQ670" s="196">
        <f t="shared" si="12560"/>
        <v>0</v>
      </c>
      <c r="AR670" s="201">
        <f t="shared" si="12560"/>
        <v>0</v>
      </c>
      <c r="AS670" s="202">
        <f t="shared" si="12560"/>
        <v>0</v>
      </c>
      <c r="AT670" s="196">
        <f t="shared" si="12560"/>
        <v>0</v>
      </c>
      <c r="AU670" s="200">
        <f t="shared" si="12560"/>
        <v>0</v>
      </c>
      <c r="AV670" s="198">
        <f t="shared" si="12560"/>
        <v>0</v>
      </c>
      <c r="AW670" s="199">
        <f t="shared" si="12560"/>
        <v>0</v>
      </c>
      <c r="AX670" s="196">
        <f t="shared" si="12560"/>
        <v>0</v>
      </c>
      <c r="AY670" s="200">
        <f t="shared" si="12560"/>
        <v>0</v>
      </c>
      <c r="AZ670" s="198">
        <f t="shared" si="12560"/>
        <v>0</v>
      </c>
      <c r="BA670" s="199">
        <f t="shared" si="12560"/>
        <v>0</v>
      </c>
      <c r="BB670" s="196">
        <f t="shared" si="12560"/>
        <v>0</v>
      </c>
      <c r="BC670" s="200">
        <f t="shared" si="12560"/>
        <v>0</v>
      </c>
      <c r="BD670" s="198">
        <f t="shared" si="12560"/>
        <v>0</v>
      </c>
      <c r="BE670" s="196">
        <f t="shared" si="12560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4.2993823422550564E-2</v>
      </c>
      <c r="BK670" s="130">
        <f t="shared" ref="BK670" si="12615">C670/C684</f>
        <v>4.8972256542738402E-2</v>
      </c>
      <c r="BL670" s="131">
        <f t="shared" ref="BL670" si="12616">D670/D684</f>
        <v>6.3594470046082943E-2</v>
      </c>
      <c r="BM670" s="132">
        <f t="shared" ref="BM670" si="12617">E670/E684</f>
        <v>6.4356435643564358E-2</v>
      </c>
      <c r="BN670" s="129">
        <f t="shared" ref="BN670" si="12618">F670/F684</f>
        <v>4.8293391430646336E-2</v>
      </c>
      <c r="BO670" s="130">
        <f t="shared" ref="BO670" si="12619">G670/G684</f>
        <v>3.3803566675538993E-2</v>
      </c>
      <c r="BP670" s="131">
        <f t="shared" ref="BP670" si="12620">H670/H684</f>
        <v>5.4508310892376267E-2</v>
      </c>
      <c r="BQ670" s="132">
        <f t="shared" ref="BQ670" si="12621">I670/I684</f>
        <v>5.2054023635340459E-2</v>
      </c>
      <c r="BR670" s="129">
        <f t="shared" ref="BR670" si="12622">J670/J684</f>
        <v>5.3753887161261664E-2</v>
      </c>
      <c r="BS670" s="130">
        <f t="shared" ref="BS670" si="12623">K670/K684</f>
        <v>5.0728277247614265E-2</v>
      </c>
      <c r="BT670" s="131">
        <f t="shared" ref="BT670" si="12624">L670/L684</f>
        <v>4.4146915143839331E-2</v>
      </c>
      <c r="BU670" s="129">
        <f t="shared" ref="BU670" si="12625">M670/M684</f>
        <v>5.1536367172306495E-2</v>
      </c>
      <c r="BV670" s="133">
        <f t="shared" ref="BV670" si="12626">N670/N684</f>
        <v>4.8427795031055904E-2</v>
      </c>
      <c r="BW670" s="134">
        <f t="shared" ref="BW670" si="12627">O670/O684</f>
        <v>4.5573547949190343E-2</v>
      </c>
      <c r="BX670" s="129">
        <f t="shared" ref="BX670" si="12628">P670/P684</f>
        <v>4.9207519351271656E-2</v>
      </c>
      <c r="BY670" s="130">
        <f t="shared" ref="BY670" si="12629">Q670/Q684</f>
        <v>4.2418426103646836E-2</v>
      </c>
      <c r="BZ670" s="131">
        <f t="shared" ref="BZ670" si="12630">R670/R684</f>
        <v>5.0567916601836002E-2</v>
      </c>
      <c r="CA670" s="132">
        <f t="shared" ref="CA670" si="12631">S670/S684</f>
        <v>5.0644856873230573E-2</v>
      </c>
      <c r="CB670" s="129">
        <f t="shared" ref="CB670" si="12632">T670/T684</f>
        <v>4.1594454072790298E-2</v>
      </c>
      <c r="CC670" s="130">
        <f t="shared" ref="CC670" si="12633">U670/U684</f>
        <v>4.3956043956043959E-2</v>
      </c>
      <c r="CD670" s="131">
        <f t="shared" ref="CD670" si="12634">V670/V684</f>
        <v>4.272278016897816E-2</v>
      </c>
      <c r="CE670" s="132">
        <f t="shared" ref="CE670" si="12635">W670/W684</f>
        <v>5.8610470859400722E-2</v>
      </c>
      <c r="CF670" s="129">
        <f t="shared" ref="CF670" si="12636">X670/X684</f>
        <v>4.2398546335554212E-2</v>
      </c>
      <c r="CG670" s="130">
        <f t="shared" ref="CG670" si="12637">Y670/Y684</f>
        <v>5.1213735938425105E-2</v>
      </c>
      <c r="CH670" s="131">
        <f t="shared" ref="CH670" si="12638">Z670/Z684</f>
        <v>6.3276442586787413E-2</v>
      </c>
      <c r="CI670" s="129">
        <f t="shared" ref="CI670" si="12639">AA670/AA684</f>
        <v>5.6956724057701254E-2</v>
      </c>
      <c r="CJ670" s="135">
        <f t="shared" ref="CJ670" si="12640">AB670/AB684</f>
        <v>4.9958560842433698E-2</v>
      </c>
      <c r="CK670" s="136">
        <f t="shared" ref="CK670" si="12641">AC670/AC684</f>
        <v>4.9989618574202768E-2</v>
      </c>
    </row>
    <row r="671" spans="1:89" ht="15" thickTop="1" thickBot="1" x14ac:dyDescent="0.2">
      <c r="A671" s="137" t="s">
        <v>27</v>
      </c>
      <c r="B671" s="206">
        <v>322</v>
      </c>
      <c r="C671" s="190">
        <v>517</v>
      </c>
      <c r="D671" s="191">
        <v>169</v>
      </c>
      <c r="E671" s="192">
        <v>285</v>
      </c>
      <c r="F671" s="189">
        <v>357</v>
      </c>
      <c r="G671" s="193">
        <v>322</v>
      </c>
      <c r="H671" s="191">
        <v>636</v>
      </c>
      <c r="I671" s="192">
        <v>542</v>
      </c>
      <c r="J671" s="189">
        <v>151</v>
      </c>
      <c r="K671" s="190">
        <v>72</v>
      </c>
      <c r="L671" s="191">
        <v>321</v>
      </c>
      <c r="M671" s="189">
        <v>275</v>
      </c>
      <c r="N671" s="194">
        <v>588</v>
      </c>
      <c r="O671" s="207">
        <v>477</v>
      </c>
      <c r="P671" s="189">
        <v>285</v>
      </c>
      <c r="Q671" s="190">
        <v>223</v>
      </c>
      <c r="R671" s="191">
        <v>371</v>
      </c>
      <c r="S671" s="192">
        <v>357</v>
      </c>
      <c r="T671" s="189">
        <v>85</v>
      </c>
      <c r="U671" s="193">
        <v>52</v>
      </c>
      <c r="V671" s="191">
        <v>339</v>
      </c>
      <c r="W671" s="208">
        <v>376</v>
      </c>
      <c r="X671" s="189">
        <v>271</v>
      </c>
      <c r="Y671" s="193">
        <v>158</v>
      </c>
      <c r="Z671" s="191">
        <v>546</v>
      </c>
      <c r="AA671" s="189">
        <v>648</v>
      </c>
      <c r="AB671" s="172">
        <f t="shared" si="12367"/>
        <v>4441</v>
      </c>
      <c r="AC671" s="173">
        <f t="shared" si="12368"/>
        <v>4304</v>
      </c>
      <c r="AE671" s="269" t="s">
        <v>13</v>
      </c>
      <c r="AF671" s="20">
        <f t="shared" ref="AF671:BG671" si="12642">SUM(AF668:AF670)</f>
        <v>1180</v>
      </c>
      <c r="AG671" s="21">
        <f t="shared" si="12642"/>
        <v>1768</v>
      </c>
      <c r="AH671" s="20">
        <f t="shared" si="12642"/>
        <v>467</v>
      </c>
      <c r="AI671" s="21">
        <f t="shared" si="12642"/>
        <v>672</v>
      </c>
      <c r="AJ671" s="20">
        <f t="shared" si="12642"/>
        <v>876</v>
      </c>
      <c r="AK671" s="21">
        <f t="shared" si="12642"/>
        <v>1694</v>
      </c>
      <c r="AL671" s="20">
        <f t="shared" si="12642"/>
        <v>1632</v>
      </c>
      <c r="AM671" s="21">
        <f t="shared" si="12642"/>
        <v>1951</v>
      </c>
      <c r="AN671" s="20">
        <f t="shared" si="12642"/>
        <v>466</v>
      </c>
      <c r="AO671" s="21">
        <f t="shared" si="12642"/>
        <v>152</v>
      </c>
      <c r="AP671" s="20">
        <f t="shared" si="12642"/>
        <v>1204</v>
      </c>
      <c r="AQ671" s="21">
        <f t="shared" si="12642"/>
        <v>349</v>
      </c>
      <c r="AR671" s="20">
        <f t="shared" si="12642"/>
        <v>1748</v>
      </c>
      <c r="AS671" s="21">
        <f t="shared" si="12642"/>
        <v>1343</v>
      </c>
      <c r="AT671" s="20">
        <f t="shared" si="12642"/>
        <v>911</v>
      </c>
      <c r="AU671" s="21">
        <f t="shared" si="12642"/>
        <v>943</v>
      </c>
      <c r="AV671" s="20">
        <f t="shared" si="12642"/>
        <v>797</v>
      </c>
      <c r="AW671" s="21">
        <f t="shared" si="12642"/>
        <v>1185</v>
      </c>
      <c r="AX671" s="20">
        <f t="shared" si="12642"/>
        <v>402</v>
      </c>
      <c r="AY671" s="21">
        <f t="shared" si="12642"/>
        <v>75</v>
      </c>
      <c r="AZ671" s="20">
        <f t="shared" si="12642"/>
        <v>1315</v>
      </c>
      <c r="BA671" s="21">
        <f t="shared" si="12642"/>
        <v>640</v>
      </c>
      <c r="BB671" s="20">
        <f t="shared" si="12642"/>
        <v>907</v>
      </c>
      <c r="BC671" s="21">
        <f t="shared" si="12642"/>
        <v>448</v>
      </c>
      <c r="BD671" s="20">
        <f t="shared" si="12642"/>
        <v>1059</v>
      </c>
      <c r="BE671" s="21">
        <f t="shared" si="12642"/>
        <v>1971</v>
      </c>
      <c r="BF671" s="174">
        <f t="shared" si="12642"/>
        <v>12964</v>
      </c>
      <c r="BG671" s="175">
        <f t="shared" si="12642"/>
        <v>13191</v>
      </c>
      <c r="BI671" s="137" t="s">
        <v>27</v>
      </c>
      <c r="BJ671" s="129">
        <f>B671/B684</f>
        <v>3.8997214484679667E-2</v>
      </c>
      <c r="BK671" s="130">
        <f t="shared" ref="BK671" si="12643">C671/C684</f>
        <v>5.80703133775132E-2</v>
      </c>
      <c r="BL671" s="131">
        <f t="shared" ref="BL671" si="12644">D671/D684</f>
        <v>5.1920122887864822E-2</v>
      </c>
      <c r="BM671" s="132">
        <f t="shared" ref="BM671" si="12645">E671/E684</f>
        <v>7.0544554455445538E-2</v>
      </c>
      <c r="BN671" s="129">
        <f t="shared" ref="BN671" si="12646">F671/F684</f>
        <v>4.3209876543209874E-2</v>
      </c>
      <c r="BO671" s="130">
        <f t="shared" ref="BO671" si="12647">G671/G684</f>
        <v>4.2853340431195104E-2</v>
      </c>
      <c r="BP671" s="131">
        <f t="shared" ref="BP671" si="12648">H671/H684</f>
        <v>5.9058408394465599E-2</v>
      </c>
      <c r="BQ671" s="132">
        <f t="shared" ref="BQ671" si="12649">I671/I684</f>
        <v>5.0834740198836992E-2</v>
      </c>
      <c r="BR671" s="129">
        <f t="shared" ref="BR671" si="12650">J671/J684</f>
        <v>6.7081297201243895E-2</v>
      </c>
      <c r="BS671" s="130">
        <f t="shared" ref="BS671" si="12651">K671/K684</f>
        <v>3.616273229532898E-2</v>
      </c>
      <c r="BT671" s="131">
        <f t="shared" ref="BT671" si="12652">L671/L684</f>
        <v>5.8078523611362405E-2</v>
      </c>
      <c r="BU671" s="129">
        <f t="shared" ref="BU671" si="12653">M671/M684</f>
        <v>5.3481135744846364E-2</v>
      </c>
      <c r="BV671" s="133">
        <f t="shared" ref="BV671" si="12654">N671/N684</f>
        <v>5.7065217391304345E-2</v>
      </c>
      <c r="BW671" s="134">
        <f t="shared" ref="BW671" si="12655">O671/O684</f>
        <v>4.6252302918646369E-2</v>
      </c>
      <c r="BX671" s="129">
        <f t="shared" ref="BX671" si="12656">P671/P684</f>
        <v>5.2524880206413563E-2</v>
      </c>
      <c r="BY671" s="130">
        <f t="shared" ref="BY671" si="12657">Q671/Q684</f>
        <v>4.2802303262955851E-2</v>
      </c>
      <c r="BZ671" s="131">
        <f t="shared" ref="BZ671" si="12658">R671/R684</f>
        <v>5.7725221720865097E-2</v>
      </c>
      <c r="CA671" s="132">
        <f t="shared" ref="CA671" si="12659">S671/S684</f>
        <v>5.6149732620320858E-2</v>
      </c>
      <c r="CB671" s="129">
        <f t="shared" ref="CB671" si="12660">T671/T684</f>
        <v>4.9104563835932986E-2</v>
      </c>
      <c r="CC671" s="130">
        <f t="shared" ref="CC671" si="12661">U671/U684</f>
        <v>3.3613445378151259E-2</v>
      </c>
      <c r="CD671" s="131">
        <f t="shared" ref="CD671" si="12662">V671/V684</f>
        <v>5.4041128646580582E-2</v>
      </c>
      <c r="CE671" s="132">
        <f t="shared" ref="CE671" si="12663">W671/W684</f>
        <v>6.1903193941389531E-2</v>
      </c>
      <c r="CF671" s="129">
        <f t="shared" ref="CF671" si="12664">X671/X684</f>
        <v>5.4714314556834238E-2</v>
      </c>
      <c r="CG671" s="130">
        <f t="shared" ref="CG671" si="12665">Y671/Y684</f>
        <v>4.6773238602723505E-2</v>
      </c>
      <c r="CH671" s="131">
        <f t="shared" ref="CH671" si="12666">Z671/Z684</f>
        <v>6.3392546151166837E-2</v>
      </c>
      <c r="CI671" s="129">
        <f t="shared" ref="CI671" si="12667">AA671/AA684</f>
        <v>6.0307119590507212E-2</v>
      </c>
      <c r="CJ671" s="135">
        <f t="shared" ref="CJ671" si="12668">AB671/AB684</f>
        <v>5.4126852574102963E-2</v>
      </c>
      <c r="CK671" s="136">
        <f t="shared" ref="CK671" si="12669">AC671/AC684</f>
        <v>5.256665486033929E-2</v>
      </c>
    </row>
    <row r="672" spans="1:89" ht="14" thickTop="1" x14ac:dyDescent="0.15">
      <c r="A672" s="146" t="s">
        <v>28</v>
      </c>
      <c r="B672" s="203">
        <v>306</v>
      </c>
      <c r="C672" s="197">
        <v>618</v>
      </c>
      <c r="D672" s="198">
        <v>154</v>
      </c>
      <c r="E672" s="199">
        <v>250</v>
      </c>
      <c r="F672" s="196">
        <v>358</v>
      </c>
      <c r="G672" s="200">
        <v>569</v>
      </c>
      <c r="H672" s="198">
        <v>620</v>
      </c>
      <c r="I672" s="199">
        <v>672</v>
      </c>
      <c r="J672" s="196">
        <v>148</v>
      </c>
      <c r="K672" s="197">
        <v>73</v>
      </c>
      <c r="L672" s="198">
        <v>394</v>
      </c>
      <c r="M672" s="196">
        <v>197</v>
      </c>
      <c r="N672" s="201">
        <v>664</v>
      </c>
      <c r="O672" s="204">
        <v>467</v>
      </c>
      <c r="P672" s="196">
        <v>328</v>
      </c>
      <c r="Q672" s="197">
        <v>261</v>
      </c>
      <c r="R672" s="198">
        <v>339</v>
      </c>
      <c r="S672" s="199">
        <v>401</v>
      </c>
      <c r="T672" s="196">
        <v>145</v>
      </c>
      <c r="U672" s="200">
        <v>51</v>
      </c>
      <c r="V672" s="198">
        <v>405</v>
      </c>
      <c r="W672" s="205">
        <v>398</v>
      </c>
      <c r="X672" s="196">
        <v>330</v>
      </c>
      <c r="Y672" s="200">
        <v>148</v>
      </c>
      <c r="Z672" s="198">
        <v>629</v>
      </c>
      <c r="AA672" s="196">
        <v>676</v>
      </c>
      <c r="AB672" s="172">
        <f t="shared" si="12367"/>
        <v>4820</v>
      </c>
      <c r="AC672" s="173">
        <f t="shared" si="12368"/>
        <v>4781</v>
      </c>
      <c r="BI672" s="146" t="s">
        <v>28</v>
      </c>
      <c r="BJ672" s="129">
        <f>B672/B684</f>
        <v>3.7059464696621046E-2</v>
      </c>
      <c r="BK672" s="130">
        <f t="shared" ref="BK672" si="12670">C672/C684</f>
        <v>6.9414803998652144E-2</v>
      </c>
      <c r="BL672" s="131">
        <f t="shared" ref="BL672" si="12671">D672/D684</f>
        <v>4.7311827956989246E-2</v>
      </c>
      <c r="BM672" s="132">
        <f t="shared" ref="BM672" si="12672">E672/E684</f>
        <v>6.1881188118811881E-2</v>
      </c>
      <c r="BN672" s="129">
        <f t="shared" ref="BN672" si="12673">F672/F684</f>
        <v>4.3330912611958365E-2</v>
      </c>
      <c r="BO672" s="130">
        <f t="shared" ref="BO672" si="12674">G672/G684</f>
        <v>7.5725312749534202E-2</v>
      </c>
      <c r="BP672" s="131">
        <f t="shared" ref="BP672" si="12675">H672/H684</f>
        <v>5.7572662271334389E-2</v>
      </c>
      <c r="BQ672" s="132">
        <f t="shared" ref="BQ672" si="12676">I672/I684</f>
        <v>6.3027574563871688E-2</v>
      </c>
      <c r="BR672" s="129">
        <f t="shared" ref="BR672" si="12677">J672/J684</f>
        <v>6.5748556197245664E-2</v>
      </c>
      <c r="BS672" s="130">
        <f t="shared" ref="BS672" si="12678">K672/K684</f>
        <v>3.6664992466097439E-2</v>
      </c>
      <c r="BT672" s="131">
        <f t="shared" ref="BT672" si="12679">L672/L684</f>
        <v>7.1286412158494669E-2</v>
      </c>
      <c r="BU672" s="129">
        <f t="shared" ref="BU672" si="12680">M672/M684</f>
        <v>3.8311940879035396E-2</v>
      </c>
      <c r="BV672" s="133">
        <f t="shared" ref="BV672" si="12681">N672/N684</f>
        <v>6.4440993788819873E-2</v>
      </c>
      <c r="BW672" s="134">
        <f t="shared" ref="BW672" si="12682">O672/O684</f>
        <v>4.5282652962280616E-2</v>
      </c>
      <c r="BX672" s="129">
        <f t="shared" ref="BX672" si="12683">P672/P684</f>
        <v>6.0449686693697012E-2</v>
      </c>
      <c r="BY672" s="130">
        <f t="shared" ref="BY672" si="12684">Q672/Q684</f>
        <v>5.0095969289827257E-2</v>
      </c>
      <c r="BZ672" s="131">
        <f t="shared" ref="BZ672" si="12685">R672/R684</f>
        <v>5.2746226855453555E-2</v>
      </c>
      <c r="CA672" s="132">
        <f t="shared" ref="CA672" si="12686">S672/S684</f>
        <v>6.3070147845234348E-2</v>
      </c>
      <c r="CB672" s="129">
        <f t="shared" ref="CB672" si="12687">T672/T684</f>
        <v>8.3766608896591571E-2</v>
      </c>
      <c r="CC672" s="130">
        <f t="shared" ref="CC672" si="12688">U672/U684</f>
        <v>3.2967032967032968E-2</v>
      </c>
      <c r="CD672" s="131">
        <f t="shared" ref="CD672" si="12689">V672/V684</f>
        <v>6.4562410329985651E-2</v>
      </c>
      <c r="CE672" s="132">
        <f t="shared" ref="CE672" si="12690">W672/W684</f>
        <v>6.5525189331577208E-2</v>
      </c>
      <c r="CF672" s="129">
        <f t="shared" ref="CF672" si="12691">X672/X684</f>
        <v>6.6626287098728046E-2</v>
      </c>
      <c r="CG672" s="130">
        <f t="shared" ref="CG672" si="12692">Y672/Y684</f>
        <v>4.3812907045589107E-2</v>
      </c>
      <c r="CH672" s="131">
        <f t="shared" ref="CH672" si="12693">Z672/Z684</f>
        <v>7.3029141994659236E-2</v>
      </c>
      <c r="CI672" s="129">
        <f t="shared" ref="CI672" si="12694">AA672/AA684</f>
        <v>6.2912982782689628E-2</v>
      </c>
      <c r="CJ672" s="135">
        <f t="shared" ref="CJ672" si="12695">AB672/AB684</f>
        <v>5.874609984399376E-2</v>
      </c>
      <c r="CK672" s="136">
        <f t="shared" ref="CK672" si="12696">AC672/AC684</f>
        <v>5.8392466748903846E-2</v>
      </c>
    </row>
    <row r="673" spans="1:89" x14ac:dyDescent="0.15">
      <c r="A673" s="137" t="s">
        <v>29</v>
      </c>
      <c r="B673" s="206">
        <v>393</v>
      </c>
      <c r="C673" s="190">
        <v>814</v>
      </c>
      <c r="D673" s="191">
        <v>275</v>
      </c>
      <c r="E673" s="192">
        <v>321</v>
      </c>
      <c r="F673" s="189">
        <v>482</v>
      </c>
      <c r="G673" s="193">
        <v>636</v>
      </c>
      <c r="H673" s="191">
        <v>665</v>
      </c>
      <c r="I673" s="192">
        <v>878</v>
      </c>
      <c r="J673" s="189">
        <v>205</v>
      </c>
      <c r="K673" s="190">
        <v>59</v>
      </c>
      <c r="L673" s="191">
        <v>518</v>
      </c>
      <c r="M673" s="189">
        <v>200</v>
      </c>
      <c r="N673" s="194">
        <v>824</v>
      </c>
      <c r="O673" s="207">
        <v>549</v>
      </c>
      <c r="P673" s="189">
        <v>406</v>
      </c>
      <c r="Q673" s="190">
        <v>307</v>
      </c>
      <c r="R673" s="191">
        <v>403</v>
      </c>
      <c r="S673" s="192">
        <v>485</v>
      </c>
      <c r="T673" s="189">
        <v>239</v>
      </c>
      <c r="U673" s="193">
        <v>37</v>
      </c>
      <c r="V673" s="191">
        <v>594</v>
      </c>
      <c r="W673" s="208">
        <v>364</v>
      </c>
      <c r="X673" s="189">
        <v>454</v>
      </c>
      <c r="Y673" s="193">
        <v>171</v>
      </c>
      <c r="Z673" s="191">
        <v>649</v>
      </c>
      <c r="AA673" s="189">
        <v>654</v>
      </c>
      <c r="AB673" s="172">
        <f t="shared" si="12367"/>
        <v>6107</v>
      </c>
      <c r="AC673" s="173">
        <f t="shared" si="12368"/>
        <v>5475</v>
      </c>
      <c r="BI673" s="137" t="s">
        <v>29</v>
      </c>
      <c r="BJ673" s="129">
        <f>B673/B684</f>
        <v>4.7595979169189777E-2</v>
      </c>
      <c r="BK673" s="130">
        <f t="shared" ref="BK673" si="12697">C673/C684</f>
        <v>9.1429855105020774E-2</v>
      </c>
      <c r="BL673" s="131">
        <f t="shared" ref="BL673" si="12698">D673/D684</f>
        <v>8.4485407066052232E-2</v>
      </c>
      <c r="BM673" s="132">
        <f t="shared" ref="BM673" si="12699">E673/E684</f>
        <v>7.9455445544554457E-2</v>
      </c>
      <c r="BN673" s="129">
        <f t="shared" ref="BN673" si="12700">F673/F684</f>
        <v>5.8339385136770755E-2</v>
      </c>
      <c r="BO673" s="130">
        <f t="shared" ref="BO673" si="12701">G673/G684</f>
        <v>8.4642001597018901E-2</v>
      </c>
      <c r="BP673" s="131">
        <f t="shared" ref="BP673" si="12702">H673/H684</f>
        <v>6.1751323242640911E-2</v>
      </c>
      <c r="BQ673" s="132">
        <f t="shared" ref="BQ673" si="12703">I673/I684</f>
        <v>8.2348527480772843E-2</v>
      </c>
      <c r="BR673" s="129">
        <f t="shared" ref="BR673" si="12704">J673/J684</f>
        <v>9.1070635273211908E-2</v>
      </c>
      <c r="BS673" s="130">
        <f t="shared" ref="BS673" si="12705">K673/K684</f>
        <v>2.9633350075339026E-2</v>
      </c>
      <c r="BT673" s="131">
        <f t="shared" ref="BT673" si="12706">L673/L684</f>
        <v>9.372172969060974E-2</v>
      </c>
      <c r="BU673" s="129">
        <f t="shared" ref="BU673" si="12707">M673/M684</f>
        <v>3.8895371450797356E-2</v>
      </c>
      <c r="BV673" s="133">
        <f t="shared" ref="BV673" si="12708">N673/N684</f>
        <v>7.996894409937888E-2</v>
      </c>
      <c r="BW673" s="134">
        <f t="shared" ref="BW673" si="12709">O673/O684</f>
        <v>5.3233782604479786E-2</v>
      </c>
      <c r="BX673" s="129">
        <f t="shared" ref="BX673" si="12710">P673/P684</f>
        <v>7.4824917065978616E-2</v>
      </c>
      <c r="BY673" s="130">
        <f t="shared" ref="BY673" si="12711">Q673/Q684</f>
        <v>5.8925143953934743E-2</v>
      </c>
      <c r="BZ673" s="131">
        <f t="shared" ref="BZ673" si="12712">R673/R684</f>
        <v>6.2704216586276645E-2</v>
      </c>
      <c r="CA673" s="132">
        <f t="shared" ref="CA673" si="12713">S673/S684</f>
        <v>7.628184963825102E-2</v>
      </c>
      <c r="CB673" s="129">
        <f t="shared" ref="CB673" si="12714">T673/T684</f>
        <v>0.13807047949162335</v>
      </c>
      <c r="CC673" s="130">
        <f t="shared" ref="CC673" si="12715">U673/U684</f>
        <v>2.3917259211376857E-2</v>
      </c>
      <c r="CD673" s="131">
        <f t="shared" ref="CD673" si="12716">V673/V684</f>
        <v>9.4691535150645628E-2</v>
      </c>
      <c r="CE673" s="132">
        <f t="shared" ref="CE673" si="12717">W673/W684</f>
        <v>5.9927560092196248E-2</v>
      </c>
      <c r="CF673" s="129">
        <f t="shared" ref="CF673" si="12718">X673/X684</f>
        <v>9.166161922067434E-2</v>
      </c>
      <c r="CG673" s="130">
        <f t="shared" ref="CG673" si="12719">Y673/Y684</f>
        <v>5.0621669626998225E-2</v>
      </c>
      <c r="CH673" s="131">
        <f t="shared" ref="CH673" si="12720">Z673/Z684</f>
        <v>7.5351213282247767E-2</v>
      </c>
      <c r="CI673" s="129">
        <f t="shared" ref="CI673" si="12721">AA673/AA684</f>
        <v>6.0865518845974874E-2</v>
      </c>
      <c r="CJ673" s="135">
        <f t="shared" ref="CJ673" si="12722">AB673/AB684</f>
        <v>7.4432039781591269E-2</v>
      </c>
      <c r="CK673" s="136">
        <f t="shared" ref="CK673" si="12723">AC673/AC684</f>
        <v>6.6868595576291268E-2</v>
      </c>
    </row>
    <row r="674" spans="1:89" x14ac:dyDescent="0.15">
      <c r="A674" s="146" t="s">
        <v>30</v>
      </c>
      <c r="B674" s="203">
        <v>591</v>
      </c>
      <c r="C674" s="197">
        <v>930</v>
      </c>
      <c r="D674" s="198">
        <v>269</v>
      </c>
      <c r="E674" s="199">
        <v>336</v>
      </c>
      <c r="F674" s="196">
        <v>497</v>
      </c>
      <c r="G674" s="200">
        <v>812</v>
      </c>
      <c r="H674" s="198">
        <v>835</v>
      </c>
      <c r="I674" s="199">
        <v>1014</v>
      </c>
      <c r="J674" s="196">
        <v>255</v>
      </c>
      <c r="K674" s="197">
        <v>70</v>
      </c>
      <c r="L674" s="198">
        <v>594</v>
      </c>
      <c r="M674" s="196">
        <v>180</v>
      </c>
      <c r="N674" s="201">
        <v>933</v>
      </c>
      <c r="O674" s="204">
        <v>742</v>
      </c>
      <c r="P674" s="196">
        <v>527</v>
      </c>
      <c r="Q674" s="197">
        <v>461</v>
      </c>
      <c r="R674" s="198">
        <v>433</v>
      </c>
      <c r="S674" s="199">
        <v>618</v>
      </c>
      <c r="T674" s="196">
        <v>252</v>
      </c>
      <c r="U674" s="200">
        <v>41</v>
      </c>
      <c r="V674" s="198">
        <v>675</v>
      </c>
      <c r="W674" s="205">
        <v>341</v>
      </c>
      <c r="X674" s="196">
        <v>496</v>
      </c>
      <c r="Y674" s="200">
        <v>232</v>
      </c>
      <c r="Z674" s="198">
        <v>595</v>
      </c>
      <c r="AA674" s="196">
        <v>945</v>
      </c>
      <c r="AB674" s="172">
        <f t="shared" si="12367"/>
        <v>6952</v>
      </c>
      <c r="AC674" s="173">
        <f t="shared" si="12368"/>
        <v>6722</v>
      </c>
      <c r="BI674" s="146" t="s">
        <v>30</v>
      </c>
      <c r="BJ674" s="129">
        <f>B674/B684</f>
        <v>7.1575632796415156E-2</v>
      </c>
      <c r="BK674" s="130">
        <f t="shared" ref="BK674" si="12724">C674/C684</f>
        <v>0.10445917106593283</v>
      </c>
      <c r="BL674" s="131">
        <f t="shared" ref="BL674" si="12725">D674/D684</f>
        <v>8.2642089093701993E-2</v>
      </c>
      <c r="BM674" s="132">
        <f t="shared" ref="BM674" si="12726">E674/E684</f>
        <v>8.3168316831683173E-2</v>
      </c>
      <c r="BN674" s="129">
        <f t="shared" ref="BN674" si="12727">F674/F684</f>
        <v>6.0154926167998064E-2</v>
      </c>
      <c r="BO674" s="130">
        <f t="shared" ref="BO674" si="12728">G674/G684</f>
        <v>0.10806494543518765</v>
      </c>
      <c r="BP674" s="131">
        <f t="shared" ref="BP674" si="12729">H674/H684</f>
        <v>7.7537375800910024E-2</v>
      </c>
      <c r="BQ674" s="132">
        <f t="shared" ref="BQ674" si="12730">I674/I684</f>
        <v>9.510410804727068E-2</v>
      </c>
      <c r="BR674" s="129">
        <f t="shared" ref="BR674" si="12731">J674/J684</f>
        <v>0.11328298533984896</v>
      </c>
      <c r="BS674" s="130">
        <f t="shared" ref="BS674" si="12732">K674/K684</f>
        <v>3.5158211953792061E-2</v>
      </c>
      <c r="BT674" s="131">
        <f t="shared" ref="BT674" si="12733">L674/L684</f>
        <v>0.10747240817803511</v>
      </c>
      <c r="BU674" s="129">
        <f t="shared" ref="BU674" si="12734">M674/M684</f>
        <v>3.5005834305717617E-2</v>
      </c>
      <c r="BV674" s="133">
        <f t="shared" ref="BV674" si="12735">N674/N684</f>
        <v>9.0547360248447201E-2</v>
      </c>
      <c r="BW674" s="134">
        <f t="shared" ref="BW674" si="12736">O674/O684</f>
        <v>7.1948026762338801E-2</v>
      </c>
      <c r="BX674" s="129">
        <f t="shared" ref="BX674" si="12737">P674/P684</f>
        <v>9.7124953925543683E-2</v>
      </c>
      <c r="BY674" s="130">
        <f t="shared" ref="BY674" si="12738">Q674/Q684</f>
        <v>8.8483685220729372E-2</v>
      </c>
      <c r="BZ674" s="131">
        <f t="shared" ref="BZ674" si="12739">R674/R684</f>
        <v>6.7372024272599973E-2</v>
      </c>
      <c r="CA674" s="132">
        <f t="shared" ref="CA674" si="12740">S674/S684</f>
        <v>9.720037747719408E-2</v>
      </c>
      <c r="CB674" s="129">
        <f t="shared" ref="CB674" si="12741">T674/T684</f>
        <v>0.14558058925476602</v>
      </c>
      <c r="CC674" s="130">
        <f t="shared" ref="CC674" si="12742">U674/U684</f>
        <v>2.6502908855850032E-2</v>
      </c>
      <c r="CD674" s="131">
        <f t="shared" ref="CD674" si="12743">V674/V684</f>
        <v>0.10760401721664276</v>
      </c>
      <c r="CE674" s="132">
        <f t="shared" ref="CE674" si="12744">W674/W684</f>
        <v>5.6140928547909121E-2</v>
      </c>
      <c r="CF674" s="129">
        <f t="shared" ref="CF674" si="12745">X674/X684</f>
        <v>0.10014132848778518</v>
      </c>
      <c r="CG674" s="130">
        <f t="shared" ref="CG674" si="12746">Y674/Y684</f>
        <v>6.8679692125518055E-2</v>
      </c>
      <c r="CH674" s="131">
        <f t="shared" ref="CH674" si="12747">Z674/Z684</f>
        <v>6.9081620805758734E-2</v>
      </c>
      <c r="CI674" s="129">
        <f t="shared" ref="CI674" si="12748">AA674/AA684</f>
        <v>8.7947882736156349E-2</v>
      </c>
      <c r="CJ674" s="135">
        <f t="shared" ref="CJ674" si="12749">AB674/AB684</f>
        <v>8.4730889235569429E-2</v>
      </c>
      <c r="CK674" s="136">
        <f t="shared" ref="CK674" si="12750">AC674/AC684</f>
        <v>8.2098757892936969E-2</v>
      </c>
    </row>
    <row r="675" spans="1:89" x14ac:dyDescent="0.15">
      <c r="A675" s="137" t="s">
        <v>31</v>
      </c>
      <c r="B675" s="206">
        <v>589</v>
      </c>
      <c r="C675" s="190">
        <v>838</v>
      </c>
      <c r="D675" s="191">
        <v>198</v>
      </c>
      <c r="E675" s="192">
        <v>336</v>
      </c>
      <c r="F675" s="189">
        <v>379</v>
      </c>
      <c r="G675" s="193">
        <v>882</v>
      </c>
      <c r="H675" s="191">
        <v>797</v>
      </c>
      <c r="I675" s="192">
        <v>937</v>
      </c>
      <c r="J675" s="189">
        <v>211</v>
      </c>
      <c r="K675" s="190">
        <v>82</v>
      </c>
      <c r="L675" s="191">
        <v>610</v>
      </c>
      <c r="M675" s="189">
        <v>169</v>
      </c>
      <c r="N675" s="194">
        <v>815</v>
      </c>
      <c r="O675" s="207">
        <v>601</v>
      </c>
      <c r="P675" s="189">
        <v>384</v>
      </c>
      <c r="Q675" s="190">
        <v>482</v>
      </c>
      <c r="R675" s="191">
        <v>364</v>
      </c>
      <c r="S675" s="192">
        <v>567</v>
      </c>
      <c r="T675" s="189">
        <v>150</v>
      </c>
      <c r="U675" s="193">
        <v>34</v>
      </c>
      <c r="V675" s="191">
        <v>640</v>
      </c>
      <c r="W675" s="208">
        <v>299</v>
      </c>
      <c r="X675" s="189">
        <v>411</v>
      </c>
      <c r="Y675" s="193">
        <v>216</v>
      </c>
      <c r="Z675" s="191">
        <v>464</v>
      </c>
      <c r="AA675" s="189">
        <v>1026</v>
      </c>
      <c r="AB675" s="172">
        <f t="shared" si="12367"/>
        <v>6012</v>
      </c>
      <c r="AC675" s="173">
        <f t="shared" si="12368"/>
        <v>6469</v>
      </c>
      <c r="BI675" s="137" t="s">
        <v>31</v>
      </c>
      <c r="BJ675" s="129">
        <f>B675/B684</f>
        <v>7.133341407290783E-2</v>
      </c>
      <c r="BK675" s="130">
        <f t="shared" ref="BK675" si="12751">C675/C684</f>
        <v>9.4125575648657756E-2</v>
      </c>
      <c r="BL675" s="131">
        <f t="shared" ref="BL675" si="12752">D675/D684</f>
        <v>6.0829493087557605E-2</v>
      </c>
      <c r="BM675" s="132">
        <f t="shared" ref="BM675" si="12753">E675/E684</f>
        <v>8.3168316831683173E-2</v>
      </c>
      <c r="BN675" s="129">
        <f t="shared" ref="BN675" si="12754">F675/F684</f>
        <v>4.5872670055676593E-2</v>
      </c>
      <c r="BO675" s="130">
        <f t="shared" ref="BO675" si="12755">G675/G684</f>
        <v>0.11738088900718659</v>
      </c>
      <c r="BP675" s="131">
        <f t="shared" ref="BP675" si="12756">H675/H684</f>
        <v>7.4008728758473391E-2</v>
      </c>
      <c r="BQ675" s="132">
        <f t="shared" ref="BQ675" si="12757">I675/I684</f>
        <v>8.7882198461827044E-2</v>
      </c>
      <c r="BR675" s="129">
        <f t="shared" ref="BR675" si="12758">J675/J684</f>
        <v>9.3736117281208356E-2</v>
      </c>
      <c r="BS675" s="130">
        <f t="shared" ref="BS675" si="12759">K675/K684</f>
        <v>4.1185334003013559E-2</v>
      </c>
      <c r="BT675" s="131">
        <f t="shared" ref="BT675" si="12760">L675/L684</f>
        <v>0.11036728785959833</v>
      </c>
      <c r="BU675" s="129">
        <f t="shared" ref="BU675" si="12761">M675/M684</f>
        <v>3.2866588875923766E-2</v>
      </c>
      <c r="BV675" s="133">
        <f t="shared" ref="BV675" si="12762">N675/N684</f>
        <v>7.9095496894409936E-2</v>
      </c>
      <c r="BW675" s="134">
        <f t="shared" ref="BW675" si="12763">O675/O684</f>
        <v>5.8275962377581696E-2</v>
      </c>
      <c r="BX675" s="129">
        <f t="shared" ref="BX675" si="12764">P675/P684</f>
        <v>7.0770364909694072E-2</v>
      </c>
      <c r="BY675" s="130">
        <f t="shared" ref="BY675" si="12765">Q675/Q684</f>
        <v>9.2514395393474086E-2</v>
      </c>
      <c r="BZ675" s="131">
        <f t="shared" ref="BZ675" si="12766">R675/R684</f>
        <v>5.6636066594056324E-2</v>
      </c>
      <c r="CA675" s="132">
        <f t="shared" ref="CA675" si="12767">S675/S684</f>
        <v>8.9178987102862539E-2</v>
      </c>
      <c r="CB675" s="129">
        <f t="shared" ref="CB675" si="12768">T675/T684</f>
        <v>8.6655112651646451E-2</v>
      </c>
      <c r="CC675" s="130">
        <f t="shared" ref="CC675" si="12769">U675/U684</f>
        <v>2.197802197802198E-2</v>
      </c>
      <c r="CD675" s="131">
        <f t="shared" ref="CD675" si="12770">V675/V684</f>
        <v>0.10202454965726128</v>
      </c>
      <c r="CE675" s="132">
        <f t="shared" ref="CE675" si="12771">W675/W684</f>
        <v>4.9226210075732628E-2</v>
      </c>
      <c r="CF675" s="129">
        <f t="shared" ref="CF675" si="12772">X675/X684</f>
        <v>8.2980012113870377E-2</v>
      </c>
      <c r="CG675" s="130">
        <f t="shared" ref="CG675" si="12773">Y675/Y684</f>
        <v>6.3943161634103018E-2</v>
      </c>
      <c r="CH675" s="131">
        <f t="shared" ref="CH675" si="12774">Z675/Z684</f>
        <v>5.387205387205387E-2</v>
      </c>
      <c r="CI675" s="129">
        <f t="shared" ref="CI675" si="12775">AA675/AA684</f>
        <v>9.5486272684969759E-2</v>
      </c>
      <c r="CJ675" s="135">
        <f t="shared" ref="CJ675" si="12776">AB675/AB684</f>
        <v>7.3274180967238686E-2</v>
      </c>
      <c r="CK675" s="136">
        <f t="shared" ref="CK675" si="12777">AC675/AC684</f>
        <v>7.9008757037996022E-2</v>
      </c>
    </row>
    <row r="676" spans="1:89" x14ac:dyDescent="0.15">
      <c r="A676" s="146" t="s">
        <v>32</v>
      </c>
      <c r="B676" s="203">
        <v>656</v>
      </c>
      <c r="C676" s="197">
        <v>704</v>
      </c>
      <c r="D676" s="198">
        <v>132</v>
      </c>
      <c r="E676" s="199">
        <v>279</v>
      </c>
      <c r="F676" s="196">
        <v>366</v>
      </c>
      <c r="G676" s="200">
        <v>916</v>
      </c>
      <c r="H676" s="198">
        <v>731</v>
      </c>
      <c r="I676" s="199">
        <v>881</v>
      </c>
      <c r="J676" s="196">
        <v>199</v>
      </c>
      <c r="K676" s="197">
        <v>51</v>
      </c>
      <c r="L676" s="198">
        <v>511</v>
      </c>
      <c r="M676" s="196">
        <v>163</v>
      </c>
      <c r="N676" s="201">
        <v>806</v>
      </c>
      <c r="O676" s="204">
        <v>589</v>
      </c>
      <c r="P676" s="196">
        <v>235</v>
      </c>
      <c r="Q676" s="197">
        <v>365</v>
      </c>
      <c r="R676" s="198">
        <v>273</v>
      </c>
      <c r="S676" s="199">
        <v>505</v>
      </c>
      <c r="T676" s="196">
        <v>81</v>
      </c>
      <c r="U676" s="200">
        <v>41</v>
      </c>
      <c r="V676" s="198">
        <v>615</v>
      </c>
      <c r="W676" s="205">
        <v>281</v>
      </c>
      <c r="X676" s="196">
        <v>282</v>
      </c>
      <c r="Y676" s="200">
        <v>182</v>
      </c>
      <c r="Z676" s="198">
        <v>387</v>
      </c>
      <c r="AA676" s="196">
        <v>713</v>
      </c>
      <c r="AB676" s="172">
        <f t="shared" si="12367"/>
        <v>5274</v>
      </c>
      <c r="AC676" s="173">
        <f t="shared" si="12368"/>
        <v>5670</v>
      </c>
      <c r="BI676" s="146" t="s">
        <v>32</v>
      </c>
      <c r="BJ676" s="129">
        <f>B676/B684</f>
        <v>7.9447741310403289E-2</v>
      </c>
      <c r="BK676" s="130">
        <f t="shared" ref="BK676" si="12778">C676/C684</f>
        <v>7.9074469280017975E-2</v>
      </c>
      <c r="BL676" s="131">
        <f t="shared" ref="BL676" si="12779">D676/D684</f>
        <v>4.0552995391705073E-2</v>
      </c>
      <c r="BM676" s="132">
        <f t="shared" ref="BM676" si="12780">E676/E684</f>
        <v>6.9059405940594065E-2</v>
      </c>
      <c r="BN676" s="129">
        <f t="shared" ref="BN676" si="12781">F676/F684</f>
        <v>4.4299201161946258E-2</v>
      </c>
      <c r="BO676" s="130">
        <f t="shared" ref="BO676" si="12782">G676/G684</f>
        <v>0.12190577588501464</v>
      </c>
      <c r="BP676" s="131">
        <f t="shared" ref="BP676" si="12783">H676/H684</f>
        <v>6.7880026000557162E-2</v>
      </c>
      <c r="BQ676" s="132">
        <f t="shared" ref="BQ676" si="12784">I676/I684</f>
        <v>8.2629900581504406E-2</v>
      </c>
      <c r="BR676" s="129">
        <f t="shared" ref="BR676" si="12785">J676/J684</f>
        <v>8.8405153265215461E-2</v>
      </c>
      <c r="BS676" s="130">
        <f t="shared" ref="BS676" si="12786">K676/K684</f>
        <v>2.5615268709191362E-2</v>
      </c>
      <c r="BT676" s="131">
        <f t="shared" ref="BT676" si="12787">L676/L684</f>
        <v>9.2455219829925814E-2</v>
      </c>
      <c r="BU676" s="129">
        <f t="shared" ref="BU676" si="12788">M676/M684</f>
        <v>3.1699727732399846E-2</v>
      </c>
      <c r="BV676" s="133">
        <f t="shared" ref="BV676" si="12789">N676/N684</f>
        <v>7.8222049689440992E-2</v>
      </c>
      <c r="BW676" s="134">
        <f t="shared" ref="BW676" si="12790">O676/O684</f>
        <v>5.7112382429942793E-2</v>
      </c>
      <c r="BX676" s="129">
        <f t="shared" ref="BX676" si="12791">P676/P684</f>
        <v>4.3309988942130485E-2</v>
      </c>
      <c r="BY676" s="130">
        <f t="shared" ref="BY676" si="12792">Q676/Q684</f>
        <v>7.0057581573896355E-2</v>
      </c>
      <c r="BZ676" s="131">
        <f t="shared" ref="BZ676" si="12793">R676/R684</f>
        <v>4.2477049945542245E-2</v>
      </c>
      <c r="CA676" s="132">
        <f t="shared" ref="CA676" si="12794">S676/S684</f>
        <v>7.9427492922302612E-2</v>
      </c>
      <c r="CB676" s="129">
        <f t="shared" ref="CB676" si="12795">T676/T684</f>
        <v>4.6793760831889082E-2</v>
      </c>
      <c r="CC676" s="130">
        <f t="shared" ref="CC676" si="12796">U676/U684</f>
        <v>2.6502908855850032E-2</v>
      </c>
      <c r="CD676" s="131">
        <f t="shared" ref="CD676" si="12797">V676/V684</f>
        <v>9.8039215686274508E-2</v>
      </c>
      <c r="CE676" s="132">
        <f t="shared" ref="CE676" si="12798">W676/W684</f>
        <v>4.6262759301942707E-2</v>
      </c>
      <c r="CF676" s="129">
        <f t="shared" ref="CF676" si="12799">X676/X684</f>
        <v>5.6935190793458511E-2</v>
      </c>
      <c r="CG676" s="130">
        <f t="shared" ref="CG676" si="12800">Y676/Y684</f>
        <v>5.3878034339846066E-2</v>
      </c>
      <c r="CH676" s="131">
        <f t="shared" ref="CH676" si="12801">Z676/Z684</f>
        <v>4.4932079414838039E-2</v>
      </c>
      <c r="CI676" s="129">
        <f t="shared" ref="CI676" si="12802">AA676/AA684</f>
        <v>6.6356444858073529E-2</v>
      </c>
      <c r="CJ676" s="135">
        <f t="shared" ref="CJ676" si="12803">AB676/AB684</f>
        <v>6.4279446177847116E-2</v>
      </c>
      <c r="CK676" s="136">
        <f t="shared" ref="CK676" si="12804">AC676/AC684</f>
        <v>6.9250216788597524E-2</v>
      </c>
    </row>
    <row r="677" spans="1:89" x14ac:dyDescent="0.15">
      <c r="A677" s="137" t="s">
        <v>33</v>
      </c>
      <c r="B677" s="206">
        <v>302</v>
      </c>
      <c r="C677" s="190">
        <v>487</v>
      </c>
      <c r="D677" s="191">
        <v>70</v>
      </c>
      <c r="E677" s="192">
        <v>194</v>
      </c>
      <c r="F677" s="189">
        <v>225</v>
      </c>
      <c r="G677" s="193">
        <v>675</v>
      </c>
      <c r="H677" s="191">
        <v>512</v>
      </c>
      <c r="I677" s="192">
        <v>637</v>
      </c>
      <c r="J677" s="189">
        <v>104</v>
      </c>
      <c r="K677" s="190">
        <v>57</v>
      </c>
      <c r="L677" s="191">
        <v>415</v>
      </c>
      <c r="M677" s="189">
        <v>156</v>
      </c>
      <c r="N677" s="194">
        <v>469</v>
      </c>
      <c r="O677" s="207">
        <v>467</v>
      </c>
      <c r="P677" s="189">
        <v>160</v>
      </c>
      <c r="Q677" s="190">
        <v>314</v>
      </c>
      <c r="R677" s="191">
        <v>254</v>
      </c>
      <c r="S677" s="192">
        <v>397</v>
      </c>
      <c r="T677" s="189">
        <v>54</v>
      </c>
      <c r="U677" s="193">
        <v>45</v>
      </c>
      <c r="V677" s="191">
        <v>453</v>
      </c>
      <c r="W677" s="208">
        <v>176</v>
      </c>
      <c r="X677" s="189">
        <v>166</v>
      </c>
      <c r="Y677" s="193">
        <v>153</v>
      </c>
      <c r="Z677" s="191">
        <v>242</v>
      </c>
      <c r="AA677" s="189">
        <v>561</v>
      </c>
      <c r="AB677" s="172">
        <f t="shared" si="12367"/>
        <v>3426</v>
      </c>
      <c r="AC677" s="173">
        <f t="shared" si="12368"/>
        <v>4319</v>
      </c>
      <c r="BI677" s="137" t="s">
        <v>33</v>
      </c>
      <c r="BJ677" s="129">
        <f>B677/B684</f>
        <v>3.6575027249606394E-2</v>
      </c>
      <c r="BK677" s="130">
        <f t="shared" ref="BK677" si="12805">C677/C684</f>
        <v>5.470066269796698E-2</v>
      </c>
      <c r="BL677" s="131">
        <f t="shared" ref="BL677" si="12806">D677/D684</f>
        <v>2.1505376344086023E-2</v>
      </c>
      <c r="BM677" s="132">
        <f t="shared" ref="BM677" si="12807">E677/E684</f>
        <v>4.8019801980198021E-2</v>
      </c>
      <c r="BN677" s="129">
        <f t="shared" ref="BN677" si="12808">F677/F684</f>
        <v>2.7233115468409588E-2</v>
      </c>
      <c r="BO677" s="130">
        <f t="shared" ref="BO677" si="12809">G677/G684</f>
        <v>8.9832313015704018E-2</v>
      </c>
      <c r="BP677" s="131">
        <f t="shared" ref="BP677" si="12810">H677/H684</f>
        <v>4.7543875940198717E-2</v>
      </c>
      <c r="BQ677" s="132">
        <f t="shared" ref="BQ677" si="12811">I677/I684</f>
        <v>5.9744888388670044E-2</v>
      </c>
      <c r="BR677" s="129">
        <f t="shared" ref="BR677" si="12812">J677/J684</f>
        <v>4.6201688138605063E-2</v>
      </c>
      <c r="BS677" s="130">
        <f t="shared" ref="BS677" si="12813">K677/K684</f>
        <v>2.8628829733802111E-2</v>
      </c>
      <c r="BT677" s="131">
        <f t="shared" ref="BT677" si="12814">L677/L684</f>
        <v>7.5085941740546405E-2</v>
      </c>
      <c r="BU677" s="129">
        <f t="shared" ref="BU677" si="12815">M677/M684</f>
        <v>3.0338389731621937E-2</v>
      </c>
      <c r="BV677" s="133">
        <f t="shared" ref="BV677" si="12816">N677/N684</f>
        <v>4.5516304347826088E-2</v>
      </c>
      <c r="BW677" s="134">
        <f t="shared" ref="BW677" si="12817">O677/O684</f>
        <v>4.5282652962280616E-2</v>
      </c>
      <c r="BX677" s="129">
        <f t="shared" ref="BX677" si="12818">P677/P684</f>
        <v>2.9487652045705862E-2</v>
      </c>
      <c r="BY677" s="130">
        <f t="shared" ref="BY677" si="12819">Q677/Q684</f>
        <v>6.0268714011516317E-2</v>
      </c>
      <c r="BZ677" s="131">
        <f t="shared" ref="BZ677" si="12820">R677/R684</f>
        <v>3.9520771744204139E-2</v>
      </c>
      <c r="CA677" s="132">
        <f t="shared" ref="CA677" si="12821">S677/S684</f>
        <v>6.2441019188424034E-2</v>
      </c>
      <c r="CB677" s="129">
        <f t="shared" ref="CB677" si="12822">T677/T684</f>
        <v>3.1195840554592721E-2</v>
      </c>
      <c r="CC677" s="130">
        <f t="shared" ref="CC677" si="12823">U677/U684</f>
        <v>2.9088558500323207E-2</v>
      </c>
      <c r="CD677" s="131">
        <f t="shared" ref="CD677" si="12824">V677/V684</f>
        <v>7.2214251554280254E-2</v>
      </c>
      <c r="CE677" s="132">
        <f t="shared" ref="CE677" si="12825">W677/W684</f>
        <v>2.8975963121501483E-2</v>
      </c>
      <c r="CF677" s="129">
        <f t="shared" ref="CF677" si="12826">X677/X684</f>
        <v>3.3515041389057136E-2</v>
      </c>
      <c r="CG677" s="130">
        <f t="shared" ref="CG677" si="12827">Y677/Y684</f>
        <v>4.5293072824156302E-2</v>
      </c>
      <c r="CH677" s="131">
        <f t="shared" ref="CH677" si="12828">Z677/Z684</f>
        <v>2.8097062579821201E-2</v>
      </c>
      <c r="CI677" s="129">
        <f t="shared" ref="CI677" si="12829">AA677/AA684</f>
        <v>5.2210330386226154E-2</v>
      </c>
      <c r="CJ677" s="135">
        <f t="shared" ref="CJ677" si="12830">AB677/AB684</f>
        <v>4.1756045241809675E-2</v>
      </c>
      <c r="CK677" s="136">
        <f t="shared" ref="CK677" si="12831">AC677/AC684</f>
        <v>5.2749856492055158E-2</v>
      </c>
    </row>
    <row r="678" spans="1:89" x14ac:dyDescent="0.15">
      <c r="A678" s="146" t="s">
        <v>34</v>
      </c>
      <c r="B678" s="203">
        <v>22</v>
      </c>
      <c r="C678" s="197">
        <v>209</v>
      </c>
      <c r="D678" s="198">
        <v>10</v>
      </c>
      <c r="E678" s="199">
        <v>102</v>
      </c>
      <c r="F678" s="196">
        <v>40</v>
      </c>
      <c r="G678" s="200">
        <v>244</v>
      </c>
      <c r="H678" s="198">
        <v>117</v>
      </c>
      <c r="I678" s="199">
        <v>203</v>
      </c>
      <c r="J678" s="196">
        <v>21</v>
      </c>
      <c r="K678" s="197">
        <v>16</v>
      </c>
      <c r="L678" s="198">
        <v>125</v>
      </c>
      <c r="M678" s="196">
        <v>49</v>
      </c>
      <c r="N678" s="201">
        <v>138</v>
      </c>
      <c r="O678" s="204">
        <v>165</v>
      </c>
      <c r="P678" s="196">
        <v>85</v>
      </c>
      <c r="Q678" s="197">
        <v>116</v>
      </c>
      <c r="R678" s="198">
        <v>76</v>
      </c>
      <c r="S678" s="199">
        <v>111</v>
      </c>
      <c r="T678" s="196">
        <v>27</v>
      </c>
      <c r="U678" s="200">
        <v>61</v>
      </c>
      <c r="V678" s="198">
        <v>94</v>
      </c>
      <c r="W678" s="205">
        <v>90</v>
      </c>
      <c r="X678" s="196">
        <v>81</v>
      </c>
      <c r="Y678" s="200">
        <v>80</v>
      </c>
      <c r="Z678" s="198">
        <v>165</v>
      </c>
      <c r="AA678" s="196">
        <v>224</v>
      </c>
      <c r="AB678" s="172">
        <f t="shared" si="12367"/>
        <v>1001</v>
      </c>
      <c r="AC678" s="173">
        <f t="shared" si="12368"/>
        <v>1670</v>
      </c>
      <c r="BI678" s="146" t="s">
        <v>34</v>
      </c>
      <c r="BJ678" s="129">
        <f>B678/B684</f>
        <v>2.6644059585805985E-3</v>
      </c>
      <c r="BK678" s="130">
        <f t="shared" ref="BK678" si="12832">C678/C684</f>
        <v>2.3475233067505336E-2</v>
      </c>
      <c r="BL678" s="131">
        <f t="shared" ref="BL678" si="12833">D678/D684</f>
        <v>3.0721966205837174E-3</v>
      </c>
      <c r="BM678" s="132">
        <f t="shared" ref="BM678" si="12834">E678/E684</f>
        <v>2.5247524752475249E-2</v>
      </c>
      <c r="BN678" s="129">
        <f t="shared" ref="BN678" si="12835">F678/F684</f>
        <v>4.8414427499394817E-3</v>
      </c>
      <c r="BO678" s="130">
        <f t="shared" ref="BO678" si="12836">G678/G684</f>
        <v>3.2472717593824862E-2</v>
      </c>
      <c r="BP678" s="131">
        <f t="shared" ref="BP678" si="12837">H678/H684</f>
        <v>1.0864518525396973E-2</v>
      </c>
      <c r="BQ678" s="132">
        <f t="shared" ref="BQ678" si="12838">I678/I684</f>
        <v>1.9039579816169574E-2</v>
      </c>
      <c r="BR678" s="129">
        <f t="shared" ref="BR678" si="12839">J678/J684</f>
        <v>9.3291870279875611E-3</v>
      </c>
      <c r="BS678" s="130">
        <f t="shared" ref="BS678" si="12840">K678/K684</f>
        <v>8.0361627322953297E-3</v>
      </c>
      <c r="BT678" s="131">
        <f t="shared" ref="BT678" si="12841">L678/L684</f>
        <v>2.2616247512212775E-2</v>
      </c>
      <c r="BU678" s="129">
        <f t="shared" ref="BU678" si="12842">M678/M684</f>
        <v>9.5293660054453517E-3</v>
      </c>
      <c r="BV678" s="133">
        <f t="shared" ref="BV678" si="12843">N678/N684</f>
        <v>1.3392857142857142E-2</v>
      </c>
      <c r="BW678" s="134">
        <f t="shared" ref="BW678" si="12844">O678/O684</f>
        <v>1.5999224280034908E-2</v>
      </c>
      <c r="BX678" s="129">
        <f t="shared" ref="BX678" si="12845">P678/P684</f>
        <v>1.5665315149281239E-2</v>
      </c>
      <c r="BY678" s="130">
        <f t="shared" ref="BY678" si="12846">Q678/Q684</f>
        <v>2.2264875239923224E-2</v>
      </c>
      <c r="BZ678" s="131">
        <f t="shared" ref="BZ678" si="12847">R678/R684</f>
        <v>1.1825112805352419E-2</v>
      </c>
      <c r="CA678" s="132">
        <f t="shared" ref="CA678" si="12848">S678/S684</f>
        <v>1.7458320226486315E-2</v>
      </c>
      <c r="CB678" s="129">
        <f t="shared" ref="CB678" si="12849">T678/T684</f>
        <v>1.5597920277296361E-2</v>
      </c>
      <c r="CC678" s="130">
        <f t="shared" ref="CC678" si="12850">U678/U684</f>
        <v>3.94311570782159E-2</v>
      </c>
      <c r="CD678" s="131">
        <f t="shared" ref="CD678" si="12851">V678/V684</f>
        <v>1.4984855730910251E-2</v>
      </c>
      <c r="CE678" s="132">
        <f t="shared" ref="CE678" si="12852">W678/W684</f>
        <v>1.4817253868949621E-2</v>
      </c>
      <c r="CF678" s="129">
        <f t="shared" ref="CF678" si="12853">X678/X684</f>
        <v>1.6353725015142338E-2</v>
      </c>
      <c r="CG678" s="130">
        <f t="shared" ref="CG678" si="12854">Y678/Y684</f>
        <v>2.3682652457075192E-2</v>
      </c>
      <c r="CH678" s="131">
        <f t="shared" ref="CH678" si="12855">Z678/Z684</f>
        <v>1.9157088122605363E-2</v>
      </c>
      <c r="CI678" s="129">
        <f t="shared" ref="CI678" si="12856">AA678/AA684</f>
        <v>2.0846905537459284E-2</v>
      </c>
      <c r="CJ678" s="135">
        <f t="shared" ref="CJ678" si="12857">AB678/AB684</f>
        <v>1.2200175507020281E-2</v>
      </c>
      <c r="CK678" s="136">
        <f t="shared" ref="CK678" si="12858">AC678/AC684</f>
        <v>2.0396448331033136E-2</v>
      </c>
    </row>
    <row r="679" spans="1:89" x14ac:dyDescent="0.15">
      <c r="A679" s="137" t="s">
        <v>35</v>
      </c>
      <c r="B679" s="206">
        <v>0</v>
      </c>
      <c r="C679" s="190">
        <v>61</v>
      </c>
      <c r="D679" s="191">
        <v>2</v>
      </c>
      <c r="E679" s="192">
        <v>36</v>
      </c>
      <c r="F679" s="189">
        <v>0</v>
      </c>
      <c r="G679" s="193">
        <v>39</v>
      </c>
      <c r="H679" s="191">
        <v>17</v>
      </c>
      <c r="I679" s="192">
        <v>69</v>
      </c>
      <c r="J679" s="189">
        <v>3</v>
      </c>
      <c r="K679" s="190">
        <v>3</v>
      </c>
      <c r="L679" s="191">
        <v>33</v>
      </c>
      <c r="M679" s="189">
        <v>7</v>
      </c>
      <c r="N679" s="194">
        <v>21</v>
      </c>
      <c r="O679" s="207">
        <v>18</v>
      </c>
      <c r="P679" s="189">
        <v>20</v>
      </c>
      <c r="Q679" s="190">
        <v>19</v>
      </c>
      <c r="R679" s="191">
        <v>7</v>
      </c>
      <c r="S679" s="192">
        <v>14</v>
      </c>
      <c r="T679" s="189">
        <v>0</v>
      </c>
      <c r="U679" s="193">
        <v>4</v>
      </c>
      <c r="V679" s="191">
        <v>8</v>
      </c>
      <c r="W679" s="208">
        <v>5</v>
      </c>
      <c r="X679" s="189">
        <v>11</v>
      </c>
      <c r="Y679" s="193">
        <v>15</v>
      </c>
      <c r="Z679" s="191">
        <v>22</v>
      </c>
      <c r="AA679" s="189">
        <v>23</v>
      </c>
      <c r="AB679" s="172">
        <f t="shared" si="12367"/>
        <v>144</v>
      </c>
      <c r="AC679" s="173">
        <f t="shared" si="12368"/>
        <v>313</v>
      </c>
      <c r="BI679" s="137" t="s">
        <v>35</v>
      </c>
      <c r="BJ679" s="129">
        <f>B679/B684</f>
        <v>0</v>
      </c>
      <c r="BK679" s="130">
        <f t="shared" ref="BK679" si="12859">C679/C684</f>
        <v>6.8516230484106481E-3</v>
      </c>
      <c r="BL679" s="131">
        <f t="shared" ref="BL679" si="12860">D679/D684</f>
        <v>6.1443932411674347E-4</v>
      </c>
      <c r="BM679" s="132">
        <f t="shared" ref="BM679" si="12861">E679/E684</f>
        <v>8.9108910891089101E-3</v>
      </c>
      <c r="BN679" s="129">
        <f t="shared" ref="BN679" si="12862">F679/F684</f>
        <v>0</v>
      </c>
      <c r="BO679" s="130">
        <f t="shared" ref="BO679" si="12863">G679/G684</f>
        <v>5.1903114186851208E-3</v>
      </c>
      <c r="BP679" s="131">
        <f t="shared" ref="BP679" si="12864">H679/H684</f>
        <v>1.5786052558269105E-3</v>
      </c>
      <c r="BQ679" s="132">
        <f t="shared" ref="BQ679" si="12865">I679/I684</f>
        <v>6.471581316826111E-3</v>
      </c>
      <c r="BR679" s="129">
        <f t="shared" ref="BR679" si="12866">J679/J684</f>
        <v>1.3327410039982231E-3</v>
      </c>
      <c r="BS679" s="130">
        <f t="shared" ref="BS679" si="12867">K679/K684</f>
        <v>1.5067805123053742E-3</v>
      </c>
      <c r="BT679" s="131">
        <f t="shared" ref="BT679" si="12868">L679/L684</f>
        <v>5.9706893432241726E-3</v>
      </c>
      <c r="BU679" s="129">
        <f t="shared" ref="BU679" si="12869">M679/M684</f>
        <v>1.3613380007779074E-3</v>
      </c>
      <c r="BV679" s="133">
        <f t="shared" ref="BV679" si="12870">N679/N684</f>
        <v>2.0380434782608695E-3</v>
      </c>
      <c r="BW679" s="134">
        <f t="shared" ref="BW679" si="12871">O679/O684</f>
        <v>1.7453699214583535E-3</v>
      </c>
      <c r="BX679" s="129">
        <f t="shared" ref="BX679" si="12872">P679/P684</f>
        <v>3.6859565057132328E-3</v>
      </c>
      <c r="BY679" s="130">
        <f t="shared" ref="BY679" si="12873">Q679/Q684</f>
        <v>3.6468330134357004E-3</v>
      </c>
      <c r="BZ679" s="131">
        <f t="shared" ref="BZ679" si="12874">R679/R684</f>
        <v>1.0891551268087756E-3</v>
      </c>
      <c r="CA679" s="132">
        <f t="shared" ref="CA679" si="12875">S679/S684</f>
        <v>2.2019502988361119E-3</v>
      </c>
      <c r="CB679" s="129">
        <f t="shared" ref="CB679" si="12876">T679/T684</f>
        <v>0</v>
      </c>
      <c r="CC679" s="130">
        <f t="shared" ref="CC679" si="12877">U679/U684</f>
        <v>2.5856496444731738E-3</v>
      </c>
      <c r="CD679" s="131">
        <f t="shared" ref="CD679" si="12878">V679/V684</f>
        <v>1.2753068707157659E-3</v>
      </c>
      <c r="CE679" s="132">
        <f t="shared" ref="CE679" si="12879">W679/W684</f>
        <v>8.2318077049720116E-4</v>
      </c>
      <c r="CF679" s="129">
        <f t="shared" ref="CF679" si="12880">X679/X684</f>
        <v>2.220876236624268E-3</v>
      </c>
      <c r="CG679" s="130">
        <f t="shared" ref="CG679" si="12881">Y679/Y684</f>
        <v>4.4404973357015983E-3</v>
      </c>
      <c r="CH679" s="131">
        <f t="shared" ref="CH679" si="12882">Z679/Z684</f>
        <v>2.554278416347382E-3</v>
      </c>
      <c r="CI679" s="129">
        <f t="shared" ref="CI679" si="12883">AA679/AA684</f>
        <v>2.1405304792926944E-3</v>
      </c>
      <c r="CJ679" s="135">
        <f t="shared" ref="CJ679" si="12884">AB679/AB684</f>
        <v>1.7550702028081124E-3</v>
      </c>
      <c r="CK679" s="136">
        <f t="shared" ref="CK679" si="12885">AC679/AC684</f>
        <v>3.8228073818044142E-3</v>
      </c>
    </row>
    <row r="680" spans="1:89" x14ac:dyDescent="0.15">
      <c r="A680" s="146" t="s">
        <v>36</v>
      </c>
      <c r="B680" s="203">
        <v>0</v>
      </c>
      <c r="C680" s="197">
        <v>10</v>
      </c>
      <c r="D680" s="198">
        <v>0</v>
      </c>
      <c r="E680" s="199">
        <v>7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7"/>
        <v>0</v>
      </c>
      <c r="AC680" s="173">
        <f t="shared" si="12368"/>
        <v>17</v>
      </c>
      <c r="BI680" s="146" t="s">
        <v>36</v>
      </c>
      <c r="BJ680" s="129">
        <f>B680/B684</f>
        <v>0</v>
      </c>
      <c r="BK680" s="130">
        <f t="shared" ref="BK680" si="12886">C680/C684</f>
        <v>1.1232168931820735E-3</v>
      </c>
      <c r="BL680" s="131">
        <f t="shared" ref="BL680" si="12887">D680/D684</f>
        <v>0</v>
      </c>
      <c r="BM680" s="132">
        <f t="shared" ref="BM680" si="12888">E680/E684</f>
        <v>1.7326732673267327E-3</v>
      </c>
      <c r="BN680" s="129">
        <f t="shared" ref="BN680" si="12889">F680/F684</f>
        <v>0</v>
      </c>
      <c r="BO680" s="130">
        <f t="shared" ref="BO680" si="12890">G680/G684</f>
        <v>0</v>
      </c>
      <c r="BP680" s="131">
        <f t="shared" ref="BP680" si="12891">H680/H684</f>
        <v>0</v>
      </c>
      <c r="BQ680" s="132">
        <f t="shared" ref="BQ680" si="12892">I680/I684</f>
        <v>0</v>
      </c>
      <c r="BR680" s="129">
        <f t="shared" ref="BR680" si="12893">J680/J684</f>
        <v>0</v>
      </c>
      <c r="BS680" s="130">
        <f t="shared" ref="BS680" si="12894">K680/K684</f>
        <v>0</v>
      </c>
      <c r="BT680" s="131">
        <f t="shared" ref="BT680" si="12895">L680/L684</f>
        <v>0</v>
      </c>
      <c r="BU680" s="129">
        <f t="shared" ref="BU680" si="12896">M680/M684</f>
        <v>0</v>
      </c>
      <c r="BV680" s="133">
        <f t="shared" ref="BV680" si="12897">N680/N684</f>
        <v>0</v>
      </c>
      <c r="BW680" s="134">
        <f t="shared" ref="BW680" si="12898">O680/O684</f>
        <v>0</v>
      </c>
      <c r="BX680" s="129">
        <f t="shared" ref="BX680" si="12899">P680/P684</f>
        <v>0</v>
      </c>
      <c r="BY680" s="130">
        <f t="shared" ref="BY680" si="12900">Q680/Q684</f>
        <v>0</v>
      </c>
      <c r="BZ680" s="131">
        <f t="shared" ref="BZ680" si="12901">R680/R684</f>
        <v>0</v>
      </c>
      <c r="CA680" s="132">
        <f t="shared" ref="CA680" si="12902">S680/S684</f>
        <v>0</v>
      </c>
      <c r="CB680" s="129">
        <f t="shared" ref="CB680" si="12903">T680/T684</f>
        <v>0</v>
      </c>
      <c r="CC680" s="130">
        <f t="shared" ref="CC680" si="12904">U680/U684</f>
        <v>0</v>
      </c>
      <c r="CD680" s="131">
        <f t="shared" ref="CD680" si="12905">V680/V684</f>
        <v>0</v>
      </c>
      <c r="CE680" s="132">
        <f t="shared" ref="CE680" si="12906">W680/W684</f>
        <v>0</v>
      </c>
      <c r="CF680" s="129">
        <f t="shared" ref="CF680" si="12907">X680/X684</f>
        <v>0</v>
      </c>
      <c r="CG680" s="130">
        <f t="shared" ref="CG680" si="12908">Y680/Y684</f>
        <v>0</v>
      </c>
      <c r="CH680" s="131">
        <f t="shared" ref="CH680" si="12909">Z680/Z684</f>
        <v>0</v>
      </c>
      <c r="CI680" s="129">
        <f t="shared" ref="CI680" si="12910">AA680/AA684</f>
        <v>0</v>
      </c>
      <c r="CJ680" s="135">
        <f t="shared" ref="CJ680" si="12911">AB680/AB684</f>
        <v>0</v>
      </c>
      <c r="CK680" s="136">
        <f t="shared" ref="CK680" si="12912">AC680/AC684</f>
        <v>2.0762851594464867E-4</v>
      </c>
    </row>
    <row r="681" spans="1:89" x14ac:dyDescent="0.15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si="12367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3">C681/C684</f>
        <v>0</v>
      </c>
      <c r="BL681" s="131">
        <f t="shared" ref="BL681" si="12914">D681/D684</f>
        <v>0</v>
      </c>
      <c r="BM681" s="132">
        <f t="shared" ref="BM681" si="12915">E681/E684</f>
        <v>0</v>
      </c>
      <c r="BN681" s="129">
        <f t="shared" ref="BN681" si="12916">F681/F684</f>
        <v>0</v>
      </c>
      <c r="BO681" s="130">
        <f t="shared" ref="BO681" si="12917">G681/G684</f>
        <v>0</v>
      </c>
      <c r="BP681" s="131">
        <f t="shared" ref="BP681" si="12918">H681/H684</f>
        <v>0</v>
      </c>
      <c r="BQ681" s="132">
        <f t="shared" ref="BQ681" si="12919">I681/I684</f>
        <v>0</v>
      </c>
      <c r="BR681" s="129">
        <f t="shared" ref="BR681" si="12920">J681/J684</f>
        <v>0</v>
      </c>
      <c r="BS681" s="130">
        <f t="shared" ref="BS681" si="12921">K681/K684</f>
        <v>0</v>
      </c>
      <c r="BT681" s="131">
        <f t="shared" ref="BT681" si="12922">L681/L684</f>
        <v>0</v>
      </c>
      <c r="BU681" s="129">
        <f t="shared" ref="BU681" si="12923">M681/M684</f>
        <v>0</v>
      </c>
      <c r="BV681" s="133">
        <f t="shared" ref="BV681" si="12924">N681/N684</f>
        <v>0</v>
      </c>
      <c r="BW681" s="134">
        <f t="shared" ref="BW681" si="12925">O681/O684</f>
        <v>0</v>
      </c>
      <c r="BX681" s="129">
        <f t="shared" ref="BX681" si="12926">P681/P684</f>
        <v>0</v>
      </c>
      <c r="BY681" s="130">
        <f t="shared" ref="BY681" si="12927">Q681/Q684</f>
        <v>0</v>
      </c>
      <c r="BZ681" s="131">
        <f t="shared" ref="BZ681" si="12928">R681/R684</f>
        <v>0</v>
      </c>
      <c r="CA681" s="132">
        <f t="shared" ref="CA681" si="12929">S681/S684</f>
        <v>0</v>
      </c>
      <c r="CB681" s="129">
        <f t="shared" ref="CB681" si="12930">T681/T684</f>
        <v>0</v>
      </c>
      <c r="CC681" s="130">
        <f t="shared" ref="CC681" si="12931">U681/U684</f>
        <v>0</v>
      </c>
      <c r="CD681" s="131">
        <f t="shared" ref="CD681" si="12932">V681/V684</f>
        <v>0</v>
      </c>
      <c r="CE681" s="132">
        <f t="shared" ref="CE681" si="12933">W681/W684</f>
        <v>0</v>
      </c>
      <c r="CF681" s="129">
        <f t="shared" ref="CF681" si="12934">X681/X684</f>
        <v>0</v>
      </c>
      <c r="CG681" s="130">
        <f t="shared" ref="CG681" si="12935">Y681/Y684</f>
        <v>0</v>
      </c>
      <c r="CH681" s="131">
        <f t="shared" ref="CH681" si="12936">Z681/Z684</f>
        <v>0</v>
      </c>
      <c r="CI681" s="129">
        <f t="shared" ref="CI681" si="12937">AA681/AA684</f>
        <v>0</v>
      </c>
      <c r="CJ681" s="135">
        <f t="shared" ref="CJ681" si="12938">AB681/AB684</f>
        <v>0</v>
      </c>
      <c r="CK681" s="136">
        <f t="shared" ref="CK681" si="12939">AC681/AC684</f>
        <v>0</v>
      </c>
    </row>
    <row r="682" spans="1:89" x14ac:dyDescent="0.15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7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0">C682/C684</f>
        <v>0</v>
      </c>
      <c r="BL682" s="131">
        <f t="shared" ref="BL682" si="12941">D682/D684</f>
        <v>0</v>
      </c>
      <c r="BM682" s="132">
        <f t="shared" ref="BM682" si="12942">E682/E684</f>
        <v>0</v>
      </c>
      <c r="BN682" s="129">
        <f t="shared" ref="BN682" si="12943">F682/F684</f>
        <v>0</v>
      </c>
      <c r="BO682" s="130">
        <f t="shared" ref="BO682" si="12944">G682/G684</f>
        <v>0</v>
      </c>
      <c r="BP682" s="131">
        <f t="shared" ref="BP682" si="12945">H682/H684</f>
        <v>0</v>
      </c>
      <c r="BQ682" s="132">
        <f t="shared" ref="BQ682" si="12946">I682/I684</f>
        <v>0</v>
      </c>
      <c r="BR682" s="129">
        <f t="shared" ref="BR682" si="12947">J682/J684</f>
        <v>0</v>
      </c>
      <c r="BS682" s="130">
        <f t="shared" ref="BS682" si="12948">K682/K684</f>
        <v>0</v>
      </c>
      <c r="BT682" s="131">
        <f t="shared" ref="BT682" si="12949">L682/L684</f>
        <v>0</v>
      </c>
      <c r="BU682" s="129">
        <f t="shared" ref="BU682" si="12950">M682/M684</f>
        <v>0</v>
      </c>
      <c r="BV682" s="133">
        <f t="shared" ref="BV682" si="12951">N682/N684</f>
        <v>0</v>
      </c>
      <c r="BW682" s="134">
        <f t="shared" ref="BW682" si="12952">O682/O684</f>
        <v>0</v>
      </c>
      <c r="BX682" s="129">
        <f t="shared" ref="BX682" si="12953">P682/P684</f>
        <v>0</v>
      </c>
      <c r="BY682" s="130">
        <f t="shared" ref="BY682" si="12954">Q682/Q684</f>
        <v>0</v>
      </c>
      <c r="BZ682" s="131">
        <f t="shared" ref="BZ682" si="12955">R682/R684</f>
        <v>0</v>
      </c>
      <c r="CA682" s="132">
        <f t="shared" ref="CA682" si="12956">S682/S684</f>
        <v>0</v>
      </c>
      <c r="CB682" s="129">
        <f t="shared" ref="CB682" si="12957">T682/T684</f>
        <v>0</v>
      </c>
      <c r="CC682" s="130">
        <f t="shared" ref="CC682" si="12958">U682/U684</f>
        <v>0</v>
      </c>
      <c r="CD682" s="131">
        <f t="shared" ref="CD682" si="12959">V682/V684</f>
        <v>0</v>
      </c>
      <c r="CE682" s="132">
        <f t="shared" ref="CE682" si="12960">W682/W684</f>
        <v>0</v>
      </c>
      <c r="CF682" s="129">
        <f t="shared" ref="CF682" si="12961">X682/X684</f>
        <v>0</v>
      </c>
      <c r="CG682" s="130">
        <f t="shared" ref="CG682" si="12962">Y682/Y684</f>
        <v>0</v>
      </c>
      <c r="CH682" s="131">
        <f t="shared" ref="CH682" si="12963">Z682/Z684</f>
        <v>0</v>
      </c>
      <c r="CI682" s="129">
        <f t="shared" ref="CI682" si="12964">AA682/AA684</f>
        <v>0</v>
      </c>
      <c r="CJ682" s="135">
        <f t="shared" ref="CJ682" si="12965">AB682/AB684</f>
        <v>0</v>
      </c>
      <c r="CK682" s="136">
        <f t="shared" ref="CK682" si="12966">AC682/AC684</f>
        <v>0</v>
      </c>
    </row>
    <row r="683" spans="1:89" ht="14" thickBot="1" x14ac:dyDescent="0.2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7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7">C683/C684</f>
        <v>0</v>
      </c>
      <c r="BL683" s="131">
        <f t="shared" ref="BL683" si="12968">D683/D684</f>
        <v>0</v>
      </c>
      <c r="BM683" s="132">
        <f t="shared" ref="BM683" si="12969">E683/E684</f>
        <v>0</v>
      </c>
      <c r="BN683" s="129">
        <f t="shared" ref="BN683" si="12970">F683/F684</f>
        <v>0</v>
      </c>
      <c r="BO683" s="130">
        <f t="shared" ref="BO683" si="12971">G683/G684</f>
        <v>0</v>
      </c>
      <c r="BP683" s="131">
        <f t="shared" ref="BP683" si="12972">H683/H684</f>
        <v>0</v>
      </c>
      <c r="BQ683" s="132">
        <f t="shared" ref="BQ683" si="12973">I683/I684</f>
        <v>0</v>
      </c>
      <c r="BR683" s="129">
        <f t="shared" ref="BR683" si="12974">J683/J684</f>
        <v>0</v>
      </c>
      <c r="BS683" s="130">
        <f t="shared" ref="BS683" si="12975">K683/K684</f>
        <v>0</v>
      </c>
      <c r="BT683" s="131">
        <f t="shared" ref="BT683" si="12976">L683/L684</f>
        <v>0</v>
      </c>
      <c r="BU683" s="129">
        <f t="shared" ref="BU683" si="12977">M683/M684</f>
        <v>0</v>
      </c>
      <c r="BV683" s="133">
        <f t="shared" ref="BV683" si="12978">N683/N684</f>
        <v>0</v>
      </c>
      <c r="BW683" s="134">
        <f t="shared" ref="BW683" si="12979">O683/O684</f>
        <v>0</v>
      </c>
      <c r="BX683" s="129">
        <f t="shared" ref="BX683" si="12980">P683/P684</f>
        <v>0</v>
      </c>
      <c r="BY683" s="130">
        <f t="shared" ref="BY683" si="12981">Q683/Q684</f>
        <v>0</v>
      </c>
      <c r="BZ683" s="131">
        <f t="shared" ref="BZ683" si="12982">R683/R684</f>
        <v>0</v>
      </c>
      <c r="CA683" s="132">
        <f t="shared" ref="CA683" si="12983">S683/S684</f>
        <v>0</v>
      </c>
      <c r="CB683" s="129">
        <f t="shared" ref="CB683" si="12984">T683/T684</f>
        <v>0</v>
      </c>
      <c r="CC683" s="130">
        <f t="shared" ref="CC683" si="12985">U683/U684</f>
        <v>0</v>
      </c>
      <c r="CD683" s="131">
        <f t="shared" ref="CD683" si="12986">V683/V684</f>
        <v>0</v>
      </c>
      <c r="CE683" s="132">
        <f t="shared" ref="CE683" si="12987">W683/W684</f>
        <v>0</v>
      </c>
      <c r="CF683" s="129">
        <f t="shared" ref="CF683" si="12988">X683/X684</f>
        <v>0</v>
      </c>
      <c r="CG683" s="130">
        <f t="shared" ref="CG683" si="12989">Y683/Y684</f>
        <v>0</v>
      </c>
      <c r="CH683" s="131">
        <f t="shared" ref="CH683" si="12990">Z683/Z684</f>
        <v>0</v>
      </c>
      <c r="CI683" s="129">
        <f t="shared" ref="CI683" si="12991">AA683/AA684</f>
        <v>0</v>
      </c>
      <c r="CJ683" s="135">
        <f t="shared" ref="CJ683" si="12992">AB683/AB684</f>
        <v>0</v>
      </c>
      <c r="CK683" s="136">
        <f t="shared" ref="CK683" si="12993">AC683/AC684</f>
        <v>0</v>
      </c>
    </row>
    <row r="684" spans="1:89" ht="15" thickTop="1" thickBot="1" x14ac:dyDescent="0.2">
      <c r="A684" s="269" t="s">
        <v>13</v>
      </c>
      <c r="B684" s="20">
        <f t="shared" ref="B684:AA684" si="12994">SUM(B661:B683)</f>
        <v>8257</v>
      </c>
      <c r="C684" s="21">
        <f t="shared" si="12994"/>
        <v>8903</v>
      </c>
      <c r="D684" s="20">
        <f t="shared" si="12994"/>
        <v>3255</v>
      </c>
      <c r="E684" s="21">
        <f t="shared" si="12994"/>
        <v>4040</v>
      </c>
      <c r="F684" s="20">
        <f t="shared" si="12994"/>
        <v>8262</v>
      </c>
      <c r="G684" s="21">
        <f t="shared" si="12994"/>
        <v>7514</v>
      </c>
      <c r="H684" s="20">
        <f t="shared" si="12994"/>
        <v>10769</v>
      </c>
      <c r="I684" s="21">
        <f t="shared" si="12994"/>
        <v>10662</v>
      </c>
      <c r="J684" s="20">
        <f t="shared" si="12994"/>
        <v>2251</v>
      </c>
      <c r="K684" s="21">
        <f t="shared" si="12994"/>
        <v>1991</v>
      </c>
      <c r="L684" s="20">
        <f t="shared" si="12994"/>
        <v>5527</v>
      </c>
      <c r="M684" s="21">
        <f t="shared" si="12994"/>
        <v>5142</v>
      </c>
      <c r="N684" s="20">
        <f t="shared" si="12994"/>
        <v>10304</v>
      </c>
      <c r="O684" s="21">
        <f t="shared" si="12994"/>
        <v>10313</v>
      </c>
      <c r="P684" s="20">
        <f t="shared" si="12994"/>
        <v>5426</v>
      </c>
      <c r="Q684" s="21">
        <f t="shared" si="12994"/>
        <v>5210</v>
      </c>
      <c r="R684" s="20">
        <f t="shared" si="12994"/>
        <v>6427</v>
      </c>
      <c r="S684" s="21">
        <f t="shared" si="12994"/>
        <v>6358</v>
      </c>
      <c r="T684" s="20">
        <f t="shared" si="12994"/>
        <v>1731</v>
      </c>
      <c r="U684" s="21">
        <f t="shared" si="12994"/>
        <v>1547</v>
      </c>
      <c r="V684" s="20">
        <f t="shared" si="12994"/>
        <v>6273</v>
      </c>
      <c r="W684" s="21">
        <f t="shared" si="12994"/>
        <v>6074</v>
      </c>
      <c r="X684" s="20">
        <f t="shared" si="12994"/>
        <v>4953</v>
      </c>
      <c r="Y684" s="21">
        <f t="shared" si="12994"/>
        <v>3378</v>
      </c>
      <c r="Z684" s="20">
        <f t="shared" si="12994"/>
        <v>8613</v>
      </c>
      <c r="AA684" s="21">
        <f t="shared" si="12994"/>
        <v>10745</v>
      </c>
      <c r="AB684" s="174">
        <f t="shared" ref="AB684:AC684" si="12995">SUM(AB660:AB683)</f>
        <v>82048</v>
      </c>
      <c r="AC684" s="175">
        <f t="shared" si="12995"/>
        <v>81877</v>
      </c>
      <c r="BI684" s="269" t="s">
        <v>13</v>
      </c>
      <c r="BJ684" s="155">
        <f>SUM(BJ660:BJ683)</f>
        <v>0.99999999999999989</v>
      </c>
      <c r="BK684" s="156">
        <f t="shared" ref="BK684:CK684" si="12996">SUM(BK660:BK683)</f>
        <v>1.0000000000000002</v>
      </c>
      <c r="BL684" s="155">
        <f t="shared" si="12996"/>
        <v>1</v>
      </c>
      <c r="BM684" s="156">
        <f t="shared" si="12996"/>
        <v>0.99999999999999989</v>
      </c>
      <c r="BN684" s="155">
        <f t="shared" si="12996"/>
        <v>1</v>
      </c>
      <c r="BO684" s="156">
        <f t="shared" si="12996"/>
        <v>1</v>
      </c>
      <c r="BP684" s="155">
        <f t="shared" si="12996"/>
        <v>1</v>
      </c>
      <c r="BQ684" s="156">
        <f t="shared" si="12996"/>
        <v>1</v>
      </c>
      <c r="BR684" s="155">
        <f t="shared" si="12996"/>
        <v>1</v>
      </c>
      <c r="BS684" s="156">
        <f t="shared" si="12996"/>
        <v>1.0000000000000002</v>
      </c>
      <c r="BT684" s="155">
        <f t="shared" si="12996"/>
        <v>1</v>
      </c>
      <c r="BU684" s="156">
        <f t="shared" si="12996"/>
        <v>1</v>
      </c>
      <c r="BV684" s="155">
        <f t="shared" si="12996"/>
        <v>0.99999999999999989</v>
      </c>
      <c r="BW684" s="156">
        <f t="shared" si="12996"/>
        <v>0.99999999999999978</v>
      </c>
      <c r="BX684" s="155">
        <f t="shared" si="12996"/>
        <v>1</v>
      </c>
      <c r="BY684" s="156">
        <f t="shared" si="12996"/>
        <v>1</v>
      </c>
      <c r="BZ684" s="155">
        <f t="shared" si="12996"/>
        <v>1</v>
      </c>
      <c r="CA684" s="156">
        <f t="shared" si="12996"/>
        <v>1.0000000000000002</v>
      </c>
      <c r="CB684" s="155">
        <f t="shared" si="12996"/>
        <v>1</v>
      </c>
      <c r="CC684" s="156">
        <f t="shared" si="12996"/>
        <v>1</v>
      </c>
      <c r="CD684" s="155">
        <f t="shared" si="12996"/>
        <v>0.99999999999999989</v>
      </c>
      <c r="CE684" s="156">
        <f t="shared" si="12996"/>
        <v>1</v>
      </c>
      <c r="CF684" s="155">
        <f t="shared" si="12996"/>
        <v>1.0000000000000002</v>
      </c>
      <c r="CG684" s="156">
        <f t="shared" si="12996"/>
        <v>1.0000000000000002</v>
      </c>
      <c r="CH684" s="155">
        <f t="shared" si="12996"/>
        <v>1.0000000000000002</v>
      </c>
      <c r="CI684" s="156">
        <f t="shared" si="12996"/>
        <v>1</v>
      </c>
      <c r="CJ684" s="155">
        <f t="shared" si="12996"/>
        <v>1.0000000000000002</v>
      </c>
      <c r="CK684" s="156">
        <f t="shared" si="12996"/>
        <v>1</v>
      </c>
    </row>
    <row r="685" spans="1:89" ht="14" thickTop="1" x14ac:dyDescent="0.15">
      <c r="A685" s="187"/>
    </row>
    <row r="687" spans="1:89" x14ac:dyDescent="0.15">
      <c r="A687" s="301">
        <f>+A656+1</f>
        <v>44127</v>
      </c>
      <c r="B687" s="301"/>
      <c r="C687" s="301"/>
      <c r="D687" s="301"/>
      <c r="BI687" s="300">
        <f>+BI625+2</f>
        <v>44127</v>
      </c>
      <c r="BJ687" s="300"/>
      <c r="BK687" s="300"/>
      <c r="BL687" s="300"/>
    </row>
    <row r="688" spans="1:89" ht="14" thickBot="1" x14ac:dyDescent="0.2">
      <c r="AE688" s="272" t="s">
        <v>84</v>
      </c>
    </row>
    <row r="689" spans="1:89" ht="15" thickTop="1" thickBot="1" x14ac:dyDescent="0.2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 x14ac:dyDescent="0.2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 x14ac:dyDescent="0.15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743</v>
      </c>
      <c r="AG691" s="186">
        <f t="shared" ref="AG691:AV693" si="12997">SUMIF($A$9:$A$32,$AE691,C$691:C$714)</f>
        <v>133</v>
      </c>
      <c r="AH691" s="127">
        <f t="shared" si="12997"/>
        <v>311</v>
      </c>
      <c r="AI691" s="180">
        <f t="shared" si="12997"/>
        <v>157</v>
      </c>
      <c r="AJ691" s="126">
        <f t="shared" si="12997"/>
        <v>892</v>
      </c>
      <c r="AK691" s="128">
        <f t="shared" si="12997"/>
        <v>218</v>
      </c>
      <c r="AL691" s="127">
        <f t="shared" si="12997"/>
        <v>771</v>
      </c>
      <c r="AM691" s="180">
        <f t="shared" si="12997"/>
        <v>440</v>
      </c>
      <c r="AN691" s="126">
        <f t="shared" si="12997"/>
        <v>110</v>
      </c>
      <c r="AO691" s="128">
        <f t="shared" si="12997"/>
        <v>199</v>
      </c>
      <c r="AP691" s="127">
        <f t="shared" si="12997"/>
        <v>271</v>
      </c>
      <c r="AQ691" s="126">
        <f t="shared" si="12997"/>
        <v>502</v>
      </c>
      <c r="AR691" s="179">
        <f t="shared" si="12997"/>
        <v>798</v>
      </c>
      <c r="AS691" s="181">
        <f t="shared" si="12997"/>
        <v>1076</v>
      </c>
      <c r="AT691" s="126">
        <f t="shared" si="12997"/>
        <v>488</v>
      </c>
      <c r="AU691" s="128">
        <f t="shared" si="12997"/>
        <v>504</v>
      </c>
      <c r="AV691" s="127">
        <f t="shared" si="12997"/>
        <v>471</v>
      </c>
      <c r="AW691" s="180">
        <f t="shared" ref="AW691:BE693" si="12998">SUMIF($A$9:$A$32,$AE691,S$691:S$714)</f>
        <v>465</v>
      </c>
      <c r="AX691" s="126">
        <f t="shared" si="12998"/>
        <v>143</v>
      </c>
      <c r="AY691" s="128">
        <f t="shared" si="12998"/>
        <v>280</v>
      </c>
      <c r="AZ691" s="127">
        <f t="shared" si="12998"/>
        <v>286</v>
      </c>
      <c r="BA691" s="180">
        <f t="shared" si="12998"/>
        <v>586</v>
      </c>
      <c r="BB691" s="126">
        <f t="shared" si="12998"/>
        <v>418</v>
      </c>
      <c r="BC691" s="128">
        <f t="shared" si="12998"/>
        <v>407</v>
      </c>
      <c r="BD691" s="184">
        <f t="shared" si="12998"/>
        <v>762</v>
      </c>
      <c r="BE691" s="185">
        <f t="shared" si="12998"/>
        <v>778</v>
      </c>
      <c r="BF691" s="170">
        <f>AF691+AH691+AJ691+AL691+AN691+AP691+AR691+AT691+AV691+AX691+AZ691+BB691+BD691</f>
        <v>6464</v>
      </c>
      <c r="BG691" s="171">
        <f>AG691+AI691+AK691+AM691+AO691+AQ691+AS691+AU691+AW691+AY691+BA691+BC691+BE691</f>
        <v>5745</v>
      </c>
      <c r="BH691" s="233"/>
      <c r="BI691" s="125" t="s">
        <v>16</v>
      </c>
      <c r="BJ691" s="129">
        <f>B691/B715</f>
        <v>0</v>
      </c>
      <c r="BK691" s="130">
        <f t="shared" ref="BK691" si="12999">C691/C715</f>
        <v>0</v>
      </c>
      <c r="BL691" s="131">
        <f t="shared" ref="BL691" si="13000">D691/D715</f>
        <v>0</v>
      </c>
      <c r="BM691" s="132">
        <f t="shared" ref="BM691" si="13001">E691/E715</f>
        <v>0</v>
      </c>
      <c r="BN691" s="129">
        <f t="shared" ref="BN691" si="13002">F691/F715</f>
        <v>0</v>
      </c>
      <c r="BO691" s="130">
        <f t="shared" ref="BO691" si="13003">G691/G715</f>
        <v>0</v>
      </c>
      <c r="BP691" s="131">
        <f t="shared" ref="BP691" si="13004">H691/H715</f>
        <v>0</v>
      </c>
      <c r="BQ691" s="132">
        <f t="shared" ref="BQ691" si="13005">I691/I715</f>
        <v>0</v>
      </c>
      <c r="BR691" s="129">
        <f t="shared" ref="BR691" si="13006">J691/J715</f>
        <v>0</v>
      </c>
      <c r="BS691" s="130">
        <f t="shared" ref="BS691" si="13007">K691/K715</f>
        <v>0</v>
      </c>
      <c r="BT691" s="131">
        <f t="shared" ref="BT691" si="13008">L691/L715</f>
        <v>0</v>
      </c>
      <c r="BU691" s="129">
        <f t="shared" ref="BU691" si="13009">M691/M715</f>
        <v>0</v>
      </c>
      <c r="BV691" s="133">
        <f t="shared" ref="BV691" si="13010">N691/N715</f>
        <v>0</v>
      </c>
      <c r="BW691" s="134">
        <f t="shared" ref="BW691" si="13011">O691/O715</f>
        <v>0</v>
      </c>
      <c r="BX691" s="129">
        <f t="shared" ref="BX691" si="13012">P691/P715</f>
        <v>0</v>
      </c>
      <c r="BY691" s="130">
        <f t="shared" ref="BY691" si="13013">Q691/Q715</f>
        <v>0</v>
      </c>
      <c r="BZ691" s="131">
        <f t="shared" ref="BZ691" si="13014">R691/R715</f>
        <v>0</v>
      </c>
      <c r="CA691" s="132">
        <f t="shared" ref="CA691" si="13015">S691/S715</f>
        <v>0</v>
      </c>
      <c r="CB691" s="129">
        <f t="shared" ref="CB691" si="13016">T691/T715</f>
        <v>0</v>
      </c>
      <c r="CC691" s="130">
        <f t="shared" ref="CC691" si="13017">U691/U715</f>
        <v>0</v>
      </c>
      <c r="CD691" s="131">
        <f t="shared" ref="CD691" si="13018">V691/V715</f>
        <v>0</v>
      </c>
      <c r="CE691" s="132">
        <f t="shared" ref="CE691" si="13019">W691/W715</f>
        <v>0</v>
      </c>
      <c r="CF691" s="129">
        <f t="shared" ref="CF691" si="13020">X691/X715</f>
        <v>0</v>
      </c>
      <c r="CG691" s="130">
        <f t="shared" ref="CG691" si="13021">Y691/Y715</f>
        <v>0</v>
      </c>
      <c r="CH691" s="131">
        <f t="shared" ref="CH691" si="13022">Z691/Z715</f>
        <v>0</v>
      </c>
      <c r="CI691" s="129">
        <f t="shared" ref="CI691" si="13023">AA691/AA715</f>
        <v>0</v>
      </c>
      <c r="CJ691" s="135">
        <f t="shared" ref="CJ691" si="13024">AB691/AB715</f>
        <v>0</v>
      </c>
      <c r="CK691" s="136">
        <f t="shared" ref="CK691" si="13025">AC691/AC715</f>
        <v>0</v>
      </c>
    </row>
    <row r="692" spans="1:89" x14ac:dyDescent="0.15">
      <c r="A692" s="137" t="s">
        <v>17</v>
      </c>
      <c r="B692" s="189">
        <v>114</v>
      </c>
      <c r="C692" s="190">
        <v>0</v>
      </c>
      <c r="D692" s="191">
        <v>57</v>
      </c>
      <c r="E692" s="192">
        <v>1</v>
      </c>
      <c r="F692" s="189">
        <v>202</v>
      </c>
      <c r="G692" s="193">
        <v>4</v>
      </c>
      <c r="H692" s="191">
        <v>147</v>
      </c>
      <c r="I692" s="192">
        <v>21</v>
      </c>
      <c r="J692" s="189">
        <v>3</v>
      </c>
      <c r="K692" s="193">
        <v>8</v>
      </c>
      <c r="L692" s="191">
        <v>8</v>
      </c>
      <c r="M692" s="189">
        <v>24</v>
      </c>
      <c r="N692" s="194">
        <v>35</v>
      </c>
      <c r="O692" s="195">
        <v>52</v>
      </c>
      <c r="P692" s="189">
        <v>22</v>
      </c>
      <c r="Q692" s="193">
        <v>0</v>
      </c>
      <c r="R692" s="191">
        <v>9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1</v>
      </c>
      <c r="Y692" s="193">
        <v>0</v>
      </c>
      <c r="Z692" s="191">
        <v>0</v>
      </c>
      <c r="AA692" s="189">
        <v>0</v>
      </c>
      <c r="AB692" s="172">
        <f t="shared" ref="AB692:AB714" si="13026">SUM(B692,D692,F692,H692,J692,L692,N692,P692,R692,T692,V692,X692,Z692)</f>
        <v>598</v>
      </c>
      <c r="AC692" s="173">
        <f t="shared" ref="AC692:AC714" si="13027">SUM(C692,E692,G692,I692,K692,M692,O692,Q692,S692,U692,W692,Y692,AA692)</f>
        <v>110</v>
      </c>
      <c r="AD692" s="233"/>
      <c r="AE692" s="277" t="str">
        <f>$AE$10</f>
        <v>08:00 - 08:59</v>
      </c>
      <c r="AF692" s="126">
        <f>SUMIF($A$9:$A$32,$AE692,B$691:B$714)</f>
        <v>740</v>
      </c>
      <c r="AG692" s="190">
        <f t="shared" si="12997"/>
        <v>818</v>
      </c>
      <c r="AH692" s="191">
        <f t="shared" si="12997"/>
        <v>265</v>
      </c>
      <c r="AI692" s="192">
        <f t="shared" si="12997"/>
        <v>381</v>
      </c>
      <c r="AJ692" s="278">
        <f t="shared" si="12997"/>
        <v>858</v>
      </c>
      <c r="AK692" s="193">
        <f t="shared" si="12997"/>
        <v>469</v>
      </c>
      <c r="AL692" s="191">
        <f t="shared" si="12997"/>
        <v>745</v>
      </c>
      <c r="AM692" s="192">
        <f t="shared" si="12997"/>
        <v>795</v>
      </c>
      <c r="AN692" s="278">
        <f t="shared" si="12997"/>
        <v>103</v>
      </c>
      <c r="AO692" s="193">
        <f t="shared" si="12997"/>
        <v>272</v>
      </c>
      <c r="AP692" s="191">
        <f t="shared" si="12997"/>
        <v>230</v>
      </c>
      <c r="AQ692" s="278">
        <f t="shared" si="12997"/>
        <v>628</v>
      </c>
      <c r="AR692" s="194">
        <f t="shared" si="12997"/>
        <v>648</v>
      </c>
      <c r="AS692" s="195">
        <f t="shared" si="12997"/>
        <v>1067</v>
      </c>
      <c r="AT692" s="278">
        <f t="shared" si="12997"/>
        <v>489</v>
      </c>
      <c r="AU692" s="193">
        <f t="shared" si="12997"/>
        <v>409</v>
      </c>
      <c r="AV692" s="191">
        <f t="shared" si="12997"/>
        <v>631</v>
      </c>
      <c r="AW692" s="192">
        <f t="shared" si="12998"/>
        <v>384</v>
      </c>
      <c r="AX692" s="278">
        <f t="shared" si="12998"/>
        <v>93</v>
      </c>
      <c r="AY692" s="193">
        <f t="shared" si="12998"/>
        <v>220</v>
      </c>
      <c r="AZ692" s="191">
        <f t="shared" si="12998"/>
        <v>281</v>
      </c>
      <c r="BA692" s="192">
        <f t="shared" si="12998"/>
        <v>548</v>
      </c>
      <c r="BB692" s="278">
        <f t="shared" si="12998"/>
        <v>360</v>
      </c>
      <c r="BC692" s="193">
        <f t="shared" si="12998"/>
        <v>337</v>
      </c>
      <c r="BD692" s="191">
        <f t="shared" si="12998"/>
        <v>631</v>
      </c>
      <c r="BE692" s="278">
        <f t="shared" si="12998"/>
        <v>707</v>
      </c>
      <c r="BF692" s="172">
        <f>SUM(AF692,AH692,AJ692,AL692,AN692,AP692,AR692,AT692,AV692,AX692,AZ692,BB692,BD692)</f>
        <v>6074</v>
      </c>
      <c r="BG692" s="173">
        <f>SUM(AG692,AI692,AK692,AM692,AO692,AQ692,AS692,AU692,AW692,AY692,BA692,BC692,BE692)</f>
        <v>7035</v>
      </c>
      <c r="BH692" s="233"/>
      <c r="BI692" s="137" t="s">
        <v>17</v>
      </c>
      <c r="BJ692" s="129">
        <f>B692/B715</f>
        <v>1.3682189150264042E-2</v>
      </c>
      <c r="BK692" s="130">
        <f t="shared" ref="BK692" si="13028">C692/C715</f>
        <v>0</v>
      </c>
      <c r="BL692" s="131">
        <f t="shared" ref="BL692" si="13029">D692/D715</f>
        <v>1.6873889875666074E-2</v>
      </c>
      <c r="BM692" s="132">
        <f t="shared" ref="BM692" si="13030">E692/E715</f>
        <v>2.3430178069353328E-4</v>
      </c>
      <c r="BN692" s="129">
        <f t="shared" ref="BN692" si="13031">F692/F715</f>
        <v>2.4313914299470388E-2</v>
      </c>
      <c r="BO692" s="130">
        <f t="shared" ref="BO692" si="13032">G692/G715</f>
        <v>5.0352467270896274E-4</v>
      </c>
      <c r="BP692" s="131">
        <f t="shared" ref="BP692" si="13033">H692/H715</f>
        <v>1.3579676674364896E-2</v>
      </c>
      <c r="BQ692" s="132">
        <f t="shared" ref="BQ692" si="13034">I692/I715</f>
        <v>1.9078768056691197E-3</v>
      </c>
      <c r="BR692" s="129">
        <f t="shared" ref="BR692" si="13035">J692/J715</f>
        <v>1.3117621337997377E-3</v>
      </c>
      <c r="BS692" s="130">
        <f t="shared" ref="BS692" si="13036">K692/K715</f>
        <v>4.2666666666666669E-3</v>
      </c>
      <c r="BT692" s="131">
        <f t="shared" ref="BT692" si="13037">L692/L715</f>
        <v>1.3663535439795047E-3</v>
      </c>
      <c r="BU692" s="129">
        <f t="shared" ref="BU692" si="13038">M692/M715</f>
        <v>4.6242774566473991E-3</v>
      </c>
      <c r="BV692" s="133">
        <f t="shared" ref="BV692" si="13039">N692/N715</f>
        <v>3.4513361601419979E-3</v>
      </c>
      <c r="BW692" s="134">
        <f t="shared" ref="BW692" si="13040">O692/O715</f>
        <v>5.2031218731238742E-3</v>
      </c>
      <c r="BX692" s="129">
        <f t="shared" ref="BX692" si="13041">P692/P715</f>
        <v>3.9398280802292263E-3</v>
      </c>
      <c r="BY692" s="130">
        <f t="shared" ref="BY692" si="13042">Q692/Q715</f>
        <v>0</v>
      </c>
      <c r="BZ692" s="131">
        <f t="shared" ref="BZ692" si="13043">R692/R715</f>
        <v>1.386535202588199E-3</v>
      </c>
      <c r="CA692" s="132">
        <f t="shared" ref="CA692" si="13044">S692/S715</f>
        <v>0</v>
      </c>
      <c r="CB692" s="129">
        <f t="shared" ref="CB692" si="13045">T692/T715</f>
        <v>0</v>
      </c>
      <c r="CC692" s="130">
        <f t="shared" ref="CC692" si="13046">U692/U715</f>
        <v>0</v>
      </c>
      <c r="CD692" s="131">
        <f t="shared" ref="CD692" si="13047">V692/V715</f>
        <v>0</v>
      </c>
      <c r="CE692" s="132">
        <f t="shared" ref="CE692" si="13048">W692/W715</f>
        <v>0</v>
      </c>
      <c r="CF692" s="129">
        <f t="shared" ref="CF692" si="13049">X692/X715</f>
        <v>2.1159542953872197E-4</v>
      </c>
      <c r="CG692" s="130">
        <f t="shared" ref="CG692" si="13050">Y692/Y715</f>
        <v>0</v>
      </c>
      <c r="CH692" s="131">
        <f t="shared" ref="CH692" si="13051">Z692/Z715</f>
        <v>0</v>
      </c>
      <c r="CI692" s="129">
        <f t="shared" ref="CI692" si="13052">AA692/AA715</f>
        <v>0</v>
      </c>
      <c r="CJ692" s="135">
        <f t="shared" ref="CJ692" si="13053">AB692/AB715</f>
        <v>7.22649877342872E-3</v>
      </c>
      <c r="CK692" s="136">
        <f t="shared" ref="CK692" si="13054">AC692/AC715</f>
        <v>1.335129689643035E-3</v>
      </c>
    </row>
    <row r="693" spans="1:89" ht="14" thickBot="1" x14ac:dyDescent="0.2">
      <c r="A693" s="146" t="s">
        <v>18</v>
      </c>
      <c r="B693" s="196">
        <v>130</v>
      </c>
      <c r="C693" s="197">
        <v>116</v>
      </c>
      <c r="D693" s="198">
        <v>40</v>
      </c>
      <c r="E693" s="199">
        <v>16</v>
      </c>
      <c r="F693" s="196">
        <v>117</v>
      </c>
      <c r="G693" s="200">
        <v>63</v>
      </c>
      <c r="H693" s="198">
        <v>23</v>
      </c>
      <c r="I693" s="199">
        <v>50</v>
      </c>
      <c r="J693" s="196">
        <v>8</v>
      </c>
      <c r="K693" s="200">
        <v>53</v>
      </c>
      <c r="L693" s="198">
        <v>23</v>
      </c>
      <c r="M693" s="196">
        <v>46</v>
      </c>
      <c r="N693" s="201">
        <v>1</v>
      </c>
      <c r="O693" s="202">
        <v>32</v>
      </c>
      <c r="P693" s="196">
        <v>13</v>
      </c>
      <c r="Q693" s="200">
        <v>19</v>
      </c>
      <c r="R693" s="198">
        <v>29</v>
      </c>
      <c r="S693" s="199">
        <v>7</v>
      </c>
      <c r="T693" s="196">
        <v>1</v>
      </c>
      <c r="U693" s="200">
        <v>0</v>
      </c>
      <c r="V693" s="198">
        <v>3</v>
      </c>
      <c r="W693" s="199">
        <v>2</v>
      </c>
      <c r="X693" s="196">
        <v>21</v>
      </c>
      <c r="Y693" s="200">
        <v>17</v>
      </c>
      <c r="Z693" s="198">
        <v>0</v>
      </c>
      <c r="AA693" s="196">
        <v>0</v>
      </c>
      <c r="AB693" s="172">
        <f t="shared" si="13026"/>
        <v>409</v>
      </c>
      <c r="AC693" s="173">
        <f t="shared" si="13027"/>
        <v>421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7"/>
        <v>0</v>
      </c>
      <c r="AH693" s="198">
        <f t="shared" si="12997"/>
        <v>0</v>
      </c>
      <c r="AI693" s="199">
        <f t="shared" si="12997"/>
        <v>0</v>
      </c>
      <c r="AJ693" s="196">
        <f t="shared" si="12997"/>
        <v>0</v>
      </c>
      <c r="AK693" s="200">
        <f t="shared" si="12997"/>
        <v>0</v>
      </c>
      <c r="AL693" s="198">
        <f t="shared" si="12997"/>
        <v>0</v>
      </c>
      <c r="AM693" s="199">
        <f t="shared" si="12997"/>
        <v>0</v>
      </c>
      <c r="AN693" s="196">
        <f t="shared" si="12997"/>
        <v>0</v>
      </c>
      <c r="AO693" s="200">
        <f t="shared" si="12997"/>
        <v>0</v>
      </c>
      <c r="AP693" s="198">
        <f t="shared" si="12997"/>
        <v>0</v>
      </c>
      <c r="AQ693" s="196">
        <f t="shared" si="12997"/>
        <v>0</v>
      </c>
      <c r="AR693" s="201">
        <f t="shared" si="12997"/>
        <v>0</v>
      </c>
      <c r="AS693" s="202">
        <f t="shared" si="12997"/>
        <v>0</v>
      </c>
      <c r="AT693" s="196">
        <f t="shared" si="12997"/>
        <v>0</v>
      </c>
      <c r="AU693" s="200">
        <f t="shared" si="12997"/>
        <v>0</v>
      </c>
      <c r="AV693" s="198">
        <f t="shared" si="12997"/>
        <v>0</v>
      </c>
      <c r="AW693" s="199">
        <f t="shared" si="12998"/>
        <v>0</v>
      </c>
      <c r="AX693" s="196">
        <f t="shared" si="12998"/>
        <v>0</v>
      </c>
      <c r="AY693" s="200">
        <f t="shared" si="12998"/>
        <v>0</v>
      </c>
      <c r="AZ693" s="198">
        <f t="shared" si="12998"/>
        <v>0</v>
      </c>
      <c r="BA693" s="199">
        <f t="shared" si="12998"/>
        <v>0</v>
      </c>
      <c r="BB693" s="196">
        <f t="shared" si="12998"/>
        <v>0</v>
      </c>
      <c r="BC693" s="200">
        <f t="shared" si="12998"/>
        <v>0</v>
      </c>
      <c r="BD693" s="198">
        <f t="shared" si="12998"/>
        <v>0</v>
      </c>
      <c r="BE693" s="196">
        <f t="shared" si="12998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1.5602496399423908E-2</v>
      </c>
      <c r="BK693" s="130">
        <f t="shared" ref="BK693" si="13055">C693/C715</f>
        <v>1.213643021552626E-2</v>
      </c>
      <c r="BL693" s="131">
        <f t="shared" ref="BL693" si="13056">D693/D715</f>
        <v>1.1841326228537596E-2</v>
      </c>
      <c r="BM693" s="132">
        <f t="shared" ref="BM693" si="13057">E693/E715</f>
        <v>3.7488284910965324E-3</v>
      </c>
      <c r="BN693" s="129">
        <f t="shared" ref="BN693" si="13058">F693/F715</f>
        <v>1.4082811747713048E-2</v>
      </c>
      <c r="BO693" s="130">
        <f t="shared" ref="BO693" si="13059">G693/G715</f>
        <v>7.930513595166163E-3</v>
      </c>
      <c r="BP693" s="131">
        <f t="shared" ref="BP693" si="13060">H693/H715</f>
        <v>2.1247113163972288E-3</v>
      </c>
      <c r="BQ693" s="132">
        <f t="shared" ref="BQ693" si="13061">I693/I715</f>
        <v>4.5425638230217136E-3</v>
      </c>
      <c r="BR693" s="129">
        <f t="shared" ref="BR693" si="13062">J693/J715</f>
        <v>3.4980323567993005E-3</v>
      </c>
      <c r="BS693" s="130">
        <f t="shared" ref="BS693" si="13063">K693/K715</f>
        <v>2.8266666666666666E-2</v>
      </c>
      <c r="BT693" s="131">
        <f t="shared" ref="BT693" si="13064">L693/L715</f>
        <v>3.9282664389410759E-3</v>
      </c>
      <c r="BU693" s="129">
        <f t="shared" ref="BU693" si="13065">M693/M715</f>
        <v>8.8631984585741813E-3</v>
      </c>
      <c r="BV693" s="133">
        <f t="shared" ref="BV693" si="13066">N693/N715</f>
        <v>9.8609604575485653E-5</v>
      </c>
      <c r="BW693" s="134">
        <f t="shared" ref="BW693" si="13067">O693/O715</f>
        <v>3.2019211526916149E-3</v>
      </c>
      <c r="BX693" s="129">
        <f t="shared" ref="BX693" si="13068">P693/P715</f>
        <v>2.3280802292263611E-3</v>
      </c>
      <c r="BY693" s="130">
        <f t="shared" ref="BY693" si="13069">Q693/Q715</f>
        <v>3.7848605577689245E-3</v>
      </c>
      <c r="BZ693" s="131">
        <f t="shared" ref="BZ693" si="13070">R693/R715</f>
        <v>4.4677245416730859E-3</v>
      </c>
      <c r="CA693" s="132">
        <f t="shared" ref="CA693" si="13071">S693/S715</f>
        <v>1.0999371464487744E-3</v>
      </c>
      <c r="CB693" s="129">
        <f t="shared" ref="CB693" si="13072">T693/T715</f>
        <v>5.6818181818181815E-4</v>
      </c>
      <c r="CC693" s="130">
        <f t="shared" ref="CC693" si="13073">U693/U715</f>
        <v>0</v>
      </c>
      <c r="CD693" s="131">
        <f t="shared" ref="CD693" si="13074">V693/V715</f>
        <v>4.7892720306513407E-4</v>
      </c>
      <c r="CE693" s="132">
        <f t="shared" ref="CE693" si="13075">W693/W715</f>
        <v>3.444712366517396E-4</v>
      </c>
      <c r="CF693" s="129">
        <f t="shared" ref="CF693" si="13076">X693/X715</f>
        <v>4.4435040203131609E-3</v>
      </c>
      <c r="CG693" s="130">
        <f t="shared" ref="CG693" si="13077">Y693/Y715</f>
        <v>5.3042121684867393E-3</v>
      </c>
      <c r="CH693" s="131">
        <f t="shared" ref="CH693" si="13078">Z693/Z715</f>
        <v>0</v>
      </c>
      <c r="CI693" s="129">
        <f t="shared" ref="CI693" si="13079">AA693/AA715</f>
        <v>0</v>
      </c>
      <c r="CJ693" s="135">
        <f t="shared" ref="CJ693" si="13080">AB693/AB715</f>
        <v>4.9425384587497428E-3</v>
      </c>
      <c r="CK693" s="136">
        <f t="shared" ref="CK693" si="13081">AC693/AC715</f>
        <v>5.1099054485428883E-3</v>
      </c>
    </row>
    <row r="694" spans="1:89" ht="15" thickTop="1" thickBot="1" x14ac:dyDescent="0.2">
      <c r="A694" s="137" t="s">
        <v>19</v>
      </c>
      <c r="B694" s="189">
        <v>530</v>
      </c>
      <c r="C694" s="190">
        <v>29</v>
      </c>
      <c r="D694" s="191">
        <v>210</v>
      </c>
      <c r="E694" s="192">
        <v>21</v>
      </c>
      <c r="F694" s="189">
        <v>455</v>
      </c>
      <c r="G694" s="193">
        <v>15</v>
      </c>
      <c r="H694" s="191">
        <v>705</v>
      </c>
      <c r="I694" s="192">
        <v>129</v>
      </c>
      <c r="J694" s="189">
        <v>84</v>
      </c>
      <c r="K694" s="193">
        <v>70</v>
      </c>
      <c r="L694" s="191">
        <v>158</v>
      </c>
      <c r="M694" s="189">
        <v>123</v>
      </c>
      <c r="N694" s="194">
        <v>405</v>
      </c>
      <c r="O694" s="195">
        <v>126</v>
      </c>
      <c r="P694" s="189">
        <v>217</v>
      </c>
      <c r="Q694" s="193">
        <v>74</v>
      </c>
      <c r="R694" s="191">
        <v>146</v>
      </c>
      <c r="S694" s="192">
        <v>71</v>
      </c>
      <c r="T694" s="189">
        <v>23</v>
      </c>
      <c r="U694" s="193">
        <v>22</v>
      </c>
      <c r="V694" s="191">
        <v>10</v>
      </c>
      <c r="W694" s="192">
        <v>64</v>
      </c>
      <c r="X694" s="189">
        <v>61</v>
      </c>
      <c r="Y694" s="193">
        <v>45</v>
      </c>
      <c r="Z694" s="191">
        <v>356</v>
      </c>
      <c r="AA694" s="189">
        <v>120</v>
      </c>
      <c r="AB694" s="172">
        <f t="shared" si="13026"/>
        <v>3360</v>
      </c>
      <c r="AC694" s="173">
        <f t="shared" si="13027"/>
        <v>909</v>
      </c>
      <c r="AD694" s="233"/>
      <c r="AE694" s="269" t="s">
        <v>13</v>
      </c>
      <c r="AF694" s="20">
        <f t="shared" ref="AF694:BG694" si="13082">SUM(AF691:AF693)</f>
        <v>1483</v>
      </c>
      <c r="AG694" s="21">
        <f t="shared" si="13082"/>
        <v>951</v>
      </c>
      <c r="AH694" s="20">
        <f t="shared" si="13082"/>
        <v>576</v>
      </c>
      <c r="AI694" s="21">
        <f t="shared" si="13082"/>
        <v>538</v>
      </c>
      <c r="AJ694" s="20">
        <f t="shared" si="13082"/>
        <v>1750</v>
      </c>
      <c r="AK694" s="21">
        <f t="shared" si="13082"/>
        <v>687</v>
      </c>
      <c r="AL694" s="20">
        <f t="shared" si="13082"/>
        <v>1516</v>
      </c>
      <c r="AM694" s="21">
        <f t="shared" si="13082"/>
        <v>1235</v>
      </c>
      <c r="AN694" s="20">
        <f t="shared" si="13082"/>
        <v>213</v>
      </c>
      <c r="AO694" s="21">
        <f t="shared" si="13082"/>
        <v>471</v>
      </c>
      <c r="AP694" s="20">
        <f t="shared" si="13082"/>
        <v>501</v>
      </c>
      <c r="AQ694" s="21">
        <f t="shared" si="13082"/>
        <v>1130</v>
      </c>
      <c r="AR694" s="20">
        <f t="shared" si="13082"/>
        <v>1446</v>
      </c>
      <c r="AS694" s="21">
        <f t="shared" si="13082"/>
        <v>2143</v>
      </c>
      <c r="AT694" s="20">
        <f t="shared" si="13082"/>
        <v>977</v>
      </c>
      <c r="AU694" s="21">
        <f t="shared" si="13082"/>
        <v>913</v>
      </c>
      <c r="AV694" s="20">
        <f t="shared" si="13082"/>
        <v>1102</v>
      </c>
      <c r="AW694" s="21">
        <f t="shared" si="13082"/>
        <v>849</v>
      </c>
      <c r="AX694" s="20">
        <f t="shared" si="13082"/>
        <v>236</v>
      </c>
      <c r="AY694" s="21">
        <f t="shared" si="13082"/>
        <v>500</v>
      </c>
      <c r="AZ694" s="20">
        <f t="shared" si="13082"/>
        <v>567</v>
      </c>
      <c r="BA694" s="21">
        <f t="shared" si="13082"/>
        <v>1134</v>
      </c>
      <c r="BB694" s="20">
        <f t="shared" si="13082"/>
        <v>778</v>
      </c>
      <c r="BC694" s="21">
        <f t="shared" si="13082"/>
        <v>744</v>
      </c>
      <c r="BD694" s="20">
        <f t="shared" si="13082"/>
        <v>1393</v>
      </c>
      <c r="BE694" s="21">
        <f t="shared" si="13082"/>
        <v>1485</v>
      </c>
      <c r="BF694" s="174">
        <f t="shared" si="13082"/>
        <v>12538</v>
      </c>
      <c r="BG694" s="175">
        <f t="shared" si="13082"/>
        <v>12780</v>
      </c>
      <c r="BH694" s="233"/>
      <c r="BI694" s="137" t="s">
        <v>19</v>
      </c>
      <c r="BJ694" s="129">
        <f>B694/B715</f>
        <v>6.3610177628420542E-2</v>
      </c>
      <c r="BK694" s="130">
        <f t="shared" ref="BK694" si="13083">C694/C715</f>
        <v>3.034107553881565E-3</v>
      </c>
      <c r="BL694" s="131">
        <f t="shared" ref="BL694" si="13084">D694/D715</f>
        <v>6.216696269982238E-2</v>
      </c>
      <c r="BM694" s="132">
        <f t="shared" ref="BM694" si="13085">E694/E715</f>
        <v>4.9203373945641985E-3</v>
      </c>
      <c r="BN694" s="129">
        <f t="shared" ref="BN694" si="13086">F694/F715</f>
        <v>5.4766490129995182E-2</v>
      </c>
      <c r="BO694" s="130">
        <f t="shared" ref="BO694" si="13087">G694/G715</f>
        <v>1.8882175226586104E-3</v>
      </c>
      <c r="BP694" s="131">
        <f t="shared" ref="BP694" si="13088">H694/H715</f>
        <v>6.5127020785219397E-2</v>
      </c>
      <c r="BQ694" s="132">
        <f t="shared" ref="BQ694" si="13089">I694/I715</f>
        <v>1.1719814663396021E-2</v>
      </c>
      <c r="BR694" s="129">
        <f t="shared" ref="BR694" si="13090">J694/J715</f>
        <v>3.6729339746392656E-2</v>
      </c>
      <c r="BS694" s="130">
        <f t="shared" ref="BS694" si="13091">K694/K715</f>
        <v>3.7333333333333336E-2</v>
      </c>
      <c r="BT694" s="131">
        <f t="shared" ref="BT694" si="13092">L694/L715</f>
        <v>2.6985482493595218E-2</v>
      </c>
      <c r="BU694" s="129">
        <f t="shared" ref="BU694" si="13093">M694/M715</f>
        <v>2.3699421965317918E-2</v>
      </c>
      <c r="BV694" s="133">
        <f t="shared" ref="BV694" si="13094">N694/N715</f>
        <v>3.9936889853071686E-2</v>
      </c>
      <c r="BW694" s="134">
        <f t="shared" ref="BW694" si="13095">O694/O715</f>
        <v>1.2607564538723234E-2</v>
      </c>
      <c r="BX694" s="129">
        <f t="shared" ref="BX694" si="13096">P694/P715</f>
        <v>3.8861031518624641E-2</v>
      </c>
      <c r="BY694" s="130">
        <f t="shared" ref="BY694" si="13097">Q694/Q715</f>
        <v>1.4741035856573706E-2</v>
      </c>
      <c r="BZ694" s="131">
        <f t="shared" ref="BZ694" si="13098">R694/R715</f>
        <v>2.2492682175319672E-2</v>
      </c>
      <c r="CA694" s="132">
        <f t="shared" ref="CA694" si="13099">S694/S715</f>
        <v>1.1156505342551854E-2</v>
      </c>
      <c r="CB694" s="129">
        <f t="shared" ref="CB694" si="13100">T694/T715</f>
        <v>1.3068181818181817E-2</v>
      </c>
      <c r="CC694" s="130">
        <f t="shared" ref="CC694" si="13101">U694/U715</f>
        <v>1.597676107480029E-2</v>
      </c>
      <c r="CD694" s="131">
        <f t="shared" ref="CD694" si="13102">V694/V715</f>
        <v>1.5964240102171138E-3</v>
      </c>
      <c r="CE694" s="132">
        <f t="shared" ref="CE694" si="13103">W694/W715</f>
        <v>1.1023079572855667E-2</v>
      </c>
      <c r="CF694" s="129">
        <f t="shared" ref="CF694" si="13104">X694/X715</f>
        <v>1.290732120186204E-2</v>
      </c>
      <c r="CG694" s="130">
        <f t="shared" ref="CG694" si="13105">Y694/Y715</f>
        <v>1.4040561622464899E-2</v>
      </c>
      <c r="CH694" s="131">
        <f t="shared" ref="CH694" si="13106">Z694/Z715</f>
        <v>4.0454545454545451E-2</v>
      </c>
      <c r="CI694" s="129">
        <f t="shared" ref="CI694" si="13107">AA694/AA715</f>
        <v>1.1130692885632131E-2</v>
      </c>
      <c r="CJ694" s="135">
        <f t="shared" ref="CJ694" si="13108">AB694/AB715</f>
        <v>4.0603738927626254E-2</v>
      </c>
      <c r="CK694" s="136">
        <f t="shared" ref="CK694" si="13109">AC694/AC715</f>
        <v>1.1033026253504715E-2</v>
      </c>
    </row>
    <row r="695" spans="1:89" ht="14" thickTop="1" x14ac:dyDescent="0.15">
      <c r="A695" s="146" t="s">
        <v>20</v>
      </c>
      <c r="B695" s="196">
        <v>743</v>
      </c>
      <c r="C695" s="197">
        <v>133</v>
      </c>
      <c r="D695" s="198">
        <v>311</v>
      </c>
      <c r="E695" s="199">
        <v>157</v>
      </c>
      <c r="F695" s="196">
        <v>892</v>
      </c>
      <c r="G695" s="200">
        <v>218</v>
      </c>
      <c r="H695" s="198">
        <v>771</v>
      </c>
      <c r="I695" s="199">
        <v>440</v>
      </c>
      <c r="J695" s="196">
        <v>110</v>
      </c>
      <c r="K695" s="200">
        <v>199</v>
      </c>
      <c r="L695" s="198">
        <v>271</v>
      </c>
      <c r="M695" s="196">
        <v>502</v>
      </c>
      <c r="N695" s="201">
        <v>798</v>
      </c>
      <c r="O695" s="202">
        <v>1076</v>
      </c>
      <c r="P695" s="196">
        <v>488</v>
      </c>
      <c r="Q695" s="200">
        <v>504</v>
      </c>
      <c r="R695" s="198">
        <v>471</v>
      </c>
      <c r="S695" s="199">
        <v>465</v>
      </c>
      <c r="T695" s="196">
        <v>143</v>
      </c>
      <c r="U695" s="200">
        <v>280</v>
      </c>
      <c r="V695" s="198">
        <v>286</v>
      </c>
      <c r="W695" s="199">
        <v>586</v>
      </c>
      <c r="X695" s="196">
        <v>418</v>
      </c>
      <c r="Y695" s="200">
        <v>407</v>
      </c>
      <c r="Z695" s="198">
        <v>762</v>
      </c>
      <c r="AA695" s="196">
        <v>778</v>
      </c>
      <c r="AB695" s="172">
        <f t="shared" si="13026"/>
        <v>6464</v>
      </c>
      <c r="AC695" s="173">
        <f t="shared" si="13027"/>
        <v>5745</v>
      </c>
      <c r="AD695" s="233"/>
      <c r="BH695" s="233"/>
      <c r="BI695" s="146" t="s">
        <v>20</v>
      </c>
      <c r="BJ695" s="129">
        <f>B695/B715</f>
        <v>8.9174267882861258E-2</v>
      </c>
      <c r="BK695" s="130">
        <f t="shared" ref="BK695" si="13110">C695/C715</f>
        <v>1.3915044988491316E-2</v>
      </c>
      <c r="BL695" s="131">
        <f t="shared" ref="BL695" si="13111">D695/D715</f>
        <v>9.2066311426879807E-2</v>
      </c>
      <c r="BM695" s="132">
        <f t="shared" ref="BM695" si="13112">E695/E715</f>
        <v>3.6785379568884724E-2</v>
      </c>
      <c r="BN695" s="129">
        <f t="shared" ref="BN695" si="13113">F695/F715</f>
        <v>0.10736639383726529</v>
      </c>
      <c r="BO695" s="130">
        <f t="shared" ref="BO695" si="13114">G695/G715</f>
        <v>2.7442094662638469E-2</v>
      </c>
      <c r="BP695" s="131">
        <f t="shared" ref="BP695" si="13115">H695/H715</f>
        <v>7.1224018475750578E-2</v>
      </c>
      <c r="BQ695" s="132">
        <f t="shared" ref="BQ695" si="13116">I695/I715</f>
        <v>3.9974561642591076E-2</v>
      </c>
      <c r="BR695" s="129">
        <f t="shared" ref="BR695" si="13117">J695/J715</f>
        <v>4.8097944905990384E-2</v>
      </c>
      <c r="BS695" s="130">
        <f t="shared" ref="BS695" si="13118">K695/K715</f>
        <v>0.10613333333333333</v>
      </c>
      <c r="BT695" s="131">
        <f t="shared" ref="BT695" si="13119">L695/L715</f>
        <v>4.6285226302305721E-2</v>
      </c>
      <c r="BU695" s="129">
        <f t="shared" ref="BU695" si="13120">M695/M715</f>
        <v>9.6724470134874757E-2</v>
      </c>
      <c r="BV695" s="133">
        <f t="shared" ref="BV695" si="13121">N695/N715</f>
        <v>7.8690464451237549E-2</v>
      </c>
      <c r="BW695" s="134">
        <f t="shared" ref="BW695" si="13122">O695/O715</f>
        <v>0.10766459875925555</v>
      </c>
      <c r="BX695" s="129">
        <f t="shared" ref="BX695" si="13123">P695/P715</f>
        <v>8.7392550143266481E-2</v>
      </c>
      <c r="BY695" s="130">
        <f t="shared" ref="BY695" si="13124">Q695/Q715</f>
        <v>0.10039840637450199</v>
      </c>
      <c r="BZ695" s="131">
        <f t="shared" ref="BZ695" si="13125">R695/R715</f>
        <v>7.2562008935449077E-2</v>
      </c>
      <c r="CA695" s="132">
        <f t="shared" ref="CA695" si="13126">S695/S715</f>
        <v>7.3067253299811438E-2</v>
      </c>
      <c r="CB695" s="129">
        <f t="shared" ref="CB695" si="13127">T695/T715</f>
        <v>8.1250000000000003E-2</v>
      </c>
      <c r="CC695" s="130">
        <f t="shared" ref="CC695" si="13128">U695/U715</f>
        <v>0.20334059549745825</v>
      </c>
      <c r="CD695" s="131">
        <f t="shared" ref="CD695" si="13129">V695/V715</f>
        <v>4.5657726692209452E-2</v>
      </c>
      <c r="CE695" s="132">
        <f t="shared" ref="CE695" si="13130">W695/W715</f>
        <v>0.1009300723389597</v>
      </c>
      <c r="CF695" s="129">
        <f t="shared" ref="CF695" si="13131">X695/X715</f>
        <v>8.8446889547185784E-2</v>
      </c>
      <c r="CG695" s="130">
        <f t="shared" ref="CG695" si="13132">Y695/Y715</f>
        <v>0.12698907956318253</v>
      </c>
      <c r="CH695" s="131">
        <f t="shared" ref="CH695" si="13133">Z695/Z715</f>
        <v>8.6590909090909093E-2</v>
      </c>
      <c r="CI695" s="129">
        <f t="shared" ref="CI695" si="13134">AA695/AA715</f>
        <v>7.2163992208514979E-2</v>
      </c>
      <c r="CJ695" s="135">
        <f t="shared" ref="CJ695" si="13135">AB695/AB715</f>
        <v>7.8113859651242887E-2</v>
      </c>
      <c r="CK695" s="136">
        <f t="shared" ref="CK695" si="13136">AC695/AC715</f>
        <v>6.973018242726578E-2</v>
      </c>
    </row>
    <row r="696" spans="1:89" ht="14" thickBot="1" x14ac:dyDescent="0.2">
      <c r="A696" s="137" t="s">
        <v>21</v>
      </c>
      <c r="B696" s="189">
        <v>740</v>
      </c>
      <c r="C696" s="190">
        <v>818</v>
      </c>
      <c r="D696" s="191">
        <v>265</v>
      </c>
      <c r="E696" s="192">
        <v>381</v>
      </c>
      <c r="F696" s="189">
        <v>858</v>
      </c>
      <c r="G696" s="193">
        <v>469</v>
      </c>
      <c r="H696" s="191">
        <v>745</v>
      </c>
      <c r="I696" s="192">
        <v>795</v>
      </c>
      <c r="J696" s="189">
        <v>103</v>
      </c>
      <c r="K696" s="193">
        <v>272</v>
      </c>
      <c r="L696" s="191">
        <v>230</v>
      </c>
      <c r="M696" s="189">
        <v>628</v>
      </c>
      <c r="N696" s="194">
        <v>648</v>
      </c>
      <c r="O696" s="195">
        <v>1067</v>
      </c>
      <c r="P696" s="189">
        <v>489</v>
      </c>
      <c r="Q696" s="193">
        <v>409</v>
      </c>
      <c r="R696" s="191">
        <v>631</v>
      </c>
      <c r="S696" s="192">
        <v>384</v>
      </c>
      <c r="T696" s="189">
        <v>93</v>
      </c>
      <c r="U696" s="193">
        <v>220</v>
      </c>
      <c r="V696" s="191">
        <v>281</v>
      </c>
      <c r="W696" s="192">
        <v>548</v>
      </c>
      <c r="X696" s="189">
        <v>360</v>
      </c>
      <c r="Y696" s="193">
        <v>337</v>
      </c>
      <c r="Z696" s="191">
        <v>631</v>
      </c>
      <c r="AA696" s="189">
        <v>707</v>
      </c>
      <c r="AB696" s="172">
        <f t="shared" si="13026"/>
        <v>6074</v>
      </c>
      <c r="AC696" s="173">
        <f t="shared" si="13027"/>
        <v>7035</v>
      </c>
      <c r="AD696" s="233"/>
      <c r="AE696" s="272" t="s">
        <v>85</v>
      </c>
      <c r="BH696" s="233"/>
      <c r="BI696" s="137" t="s">
        <v>21</v>
      </c>
      <c r="BJ696" s="129">
        <f>B696/B715</f>
        <v>8.8814210273643779E-2</v>
      </c>
      <c r="BK696" s="130">
        <f t="shared" ref="BK696" si="13137">C696/C715</f>
        <v>8.5582757899142076E-2</v>
      </c>
      <c r="BL696" s="131">
        <f t="shared" ref="BL696" si="13138">D696/D715</f>
        <v>7.8448786264061571E-2</v>
      </c>
      <c r="BM696" s="132">
        <f t="shared" ref="BM696" si="13139">E696/E715</f>
        <v>8.9268978444236174E-2</v>
      </c>
      <c r="BN696" s="129">
        <f t="shared" ref="BN696" si="13140">F696/F715</f>
        <v>0.10327395281656235</v>
      </c>
      <c r="BO696" s="130">
        <f t="shared" ref="BO696" si="13141">G696/G715</f>
        <v>5.903826787512588E-2</v>
      </c>
      <c r="BP696" s="131">
        <f t="shared" ref="BP696" si="13142">H696/H715</f>
        <v>6.8822170900692842E-2</v>
      </c>
      <c r="BQ696" s="132">
        <f t="shared" ref="BQ696" si="13143">I696/I715</f>
        <v>7.2226764786045242E-2</v>
      </c>
      <c r="BR696" s="129">
        <f t="shared" ref="BR696" si="13144">J696/J715</f>
        <v>4.5037166593790992E-2</v>
      </c>
      <c r="BS696" s="130">
        <f t="shared" ref="BS696" si="13145">K696/K715</f>
        <v>0.14506666666666668</v>
      </c>
      <c r="BT696" s="131">
        <f t="shared" ref="BT696" si="13146">L696/L715</f>
        <v>3.9282664389410762E-2</v>
      </c>
      <c r="BU696" s="129">
        <f t="shared" ref="BU696" si="13147">M696/M715</f>
        <v>0.1210019267822736</v>
      </c>
      <c r="BV696" s="133">
        <f t="shared" ref="BV696" si="13148">N696/N715</f>
        <v>6.38990237649147E-2</v>
      </c>
      <c r="BW696" s="134">
        <f t="shared" ref="BW696" si="13149">O696/O715</f>
        <v>0.10676405843506104</v>
      </c>
      <c r="BX696" s="129">
        <f t="shared" ref="BX696" si="13150">P696/P715</f>
        <v>8.7571633237822355E-2</v>
      </c>
      <c r="BY696" s="130">
        <f t="shared" ref="BY696" si="13151">Q696/Q715</f>
        <v>8.1474103585657376E-2</v>
      </c>
      <c r="BZ696" s="131">
        <f t="shared" ref="BZ696" si="13152">R696/R715</f>
        <v>9.7211523648128184E-2</v>
      </c>
      <c r="CA696" s="132">
        <f t="shared" ref="CA696" si="13153">S696/S715</f>
        <v>6.033940917661848E-2</v>
      </c>
      <c r="CB696" s="129">
        <f t="shared" ref="CB696" si="13154">T696/T715</f>
        <v>5.2840909090909091E-2</v>
      </c>
      <c r="CC696" s="130">
        <f t="shared" ref="CC696" si="13155">U696/U715</f>
        <v>0.15976761074800291</v>
      </c>
      <c r="CD696" s="131">
        <f t="shared" ref="CD696" si="13156">V696/V715</f>
        <v>4.4859514687100893E-2</v>
      </c>
      <c r="CE696" s="132">
        <f t="shared" ref="CE696" si="13157">W696/W715</f>
        <v>9.4385118842576651E-2</v>
      </c>
      <c r="CF696" s="129">
        <f t="shared" ref="CF696" si="13158">X696/X715</f>
        <v>7.61743546339399E-2</v>
      </c>
      <c r="CG696" s="130">
        <f t="shared" ref="CG696" si="13159">Y696/Y715</f>
        <v>0.10514820592823713</v>
      </c>
      <c r="CH696" s="131">
        <f t="shared" ref="CH696" si="13160">Z696/Z715</f>
        <v>7.1704545454545451E-2</v>
      </c>
      <c r="CI696" s="129">
        <f t="shared" ref="CI696" si="13161">AA696/AA715</f>
        <v>6.5578332251182633E-2</v>
      </c>
      <c r="CJ696" s="135">
        <f t="shared" ref="CJ696" si="13162">AB696/AB715</f>
        <v>7.3400925668571981E-2</v>
      </c>
      <c r="CK696" s="136">
        <f t="shared" ref="CK696" si="13163">AC696/AC715</f>
        <v>8.5387612423988637E-2</v>
      </c>
    </row>
    <row r="697" spans="1:89" ht="15" thickTop="1" thickBot="1" x14ac:dyDescent="0.2">
      <c r="A697" s="146" t="s">
        <v>22</v>
      </c>
      <c r="B697" s="196">
        <v>655</v>
      </c>
      <c r="C697" s="197">
        <v>739</v>
      </c>
      <c r="D697" s="198">
        <v>262</v>
      </c>
      <c r="E697" s="199">
        <v>215</v>
      </c>
      <c r="F697" s="196">
        <v>860</v>
      </c>
      <c r="G697" s="200">
        <v>295</v>
      </c>
      <c r="H697" s="198">
        <v>756</v>
      </c>
      <c r="I697" s="199">
        <v>734</v>
      </c>
      <c r="J697" s="196">
        <v>113</v>
      </c>
      <c r="K697" s="200">
        <v>270</v>
      </c>
      <c r="L697" s="198">
        <v>230</v>
      </c>
      <c r="M697" s="196">
        <v>647</v>
      </c>
      <c r="N697" s="201">
        <v>645</v>
      </c>
      <c r="O697" s="202">
        <v>1005</v>
      </c>
      <c r="P697" s="196">
        <v>436</v>
      </c>
      <c r="Q697" s="200">
        <v>313</v>
      </c>
      <c r="R697" s="198">
        <v>572</v>
      </c>
      <c r="S697" s="199">
        <v>376</v>
      </c>
      <c r="T697" s="196">
        <v>71</v>
      </c>
      <c r="U697" s="200">
        <v>128</v>
      </c>
      <c r="V697" s="198">
        <v>310</v>
      </c>
      <c r="W697" s="199">
        <v>577</v>
      </c>
      <c r="X697" s="196">
        <v>288</v>
      </c>
      <c r="Y697" s="200">
        <v>250</v>
      </c>
      <c r="Z697" s="198">
        <v>644</v>
      </c>
      <c r="AA697" s="196">
        <v>584</v>
      </c>
      <c r="AB697" s="172">
        <f t="shared" si="13026"/>
        <v>5842</v>
      </c>
      <c r="AC697" s="173">
        <f t="shared" si="13027"/>
        <v>6133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7.8612578012482004E-2</v>
      </c>
      <c r="BK697" s="130">
        <f t="shared" ref="BK697" si="13164">C697/C715</f>
        <v>7.7317430424775055E-2</v>
      </c>
      <c r="BL697" s="131">
        <f t="shared" ref="BL697" si="13165">D697/D715</f>
        <v>7.7560686796921255E-2</v>
      </c>
      <c r="BM697" s="132">
        <f t="shared" ref="BM697" si="13166">E697/E715</f>
        <v>5.0374882849109653E-2</v>
      </c>
      <c r="BN697" s="129">
        <f t="shared" ref="BN697" si="13167">F697/F715</f>
        <v>0.10351468464130958</v>
      </c>
      <c r="BO697" s="130">
        <f t="shared" ref="BO697" si="13168">G697/G715</f>
        <v>3.7134944612286003E-2</v>
      </c>
      <c r="BP697" s="131">
        <f t="shared" ref="BP697" si="13169">H697/H715</f>
        <v>6.9838337182448043E-2</v>
      </c>
      <c r="BQ697" s="132">
        <f t="shared" ref="BQ697" si="13170">I697/I715</f>
        <v>6.6684836921958757E-2</v>
      </c>
      <c r="BR697" s="129">
        <f t="shared" ref="BR697" si="13171">J697/J715</f>
        <v>4.940970703979012E-2</v>
      </c>
      <c r="BS697" s="130">
        <f t="shared" ref="BS697" si="13172">K697/K715</f>
        <v>0.14399999999999999</v>
      </c>
      <c r="BT697" s="131">
        <f t="shared" ref="BT697" si="13173">L697/L715</f>
        <v>3.9282664389410762E-2</v>
      </c>
      <c r="BU697" s="129">
        <f t="shared" ref="BU697" si="13174">M697/M715</f>
        <v>0.12466281310211946</v>
      </c>
      <c r="BV697" s="133">
        <f t="shared" ref="BV697" si="13175">N697/N715</f>
        <v>6.3603194951188241E-2</v>
      </c>
      <c r="BW697" s="134">
        <f t="shared" ref="BW697" si="13176">O697/O715</f>
        <v>0.10056033620172103</v>
      </c>
      <c r="BX697" s="129">
        <f t="shared" ref="BX697" si="13177">P697/P715</f>
        <v>7.8080229226361028E-2</v>
      </c>
      <c r="BY697" s="130">
        <f t="shared" ref="BY697" si="13178">Q697/Q715</f>
        <v>6.2350597609561756E-2</v>
      </c>
      <c r="BZ697" s="131">
        <f t="shared" ref="BZ697" si="13179">R697/R715</f>
        <v>8.8122015097827758E-2</v>
      </c>
      <c r="CA697" s="132">
        <f t="shared" ref="CA697" si="13180">S697/S715</f>
        <v>5.9082338152105597E-2</v>
      </c>
      <c r="CB697" s="129">
        <f t="shared" ref="CB697" si="13181">T697/T715</f>
        <v>4.0340909090909094E-2</v>
      </c>
      <c r="CC697" s="130">
        <f t="shared" ref="CC697" si="13182">U697/U715</f>
        <v>9.2955700798838053E-2</v>
      </c>
      <c r="CD697" s="131">
        <f t="shared" ref="CD697" si="13183">V697/V715</f>
        <v>4.9489144316730523E-2</v>
      </c>
      <c r="CE697" s="132">
        <f t="shared" ref="CE697" si="13184">W697/W715</f>
        <v>9.9379951774026865E-2</v>
      </c>
      <c r="CF697" s="129">
        <f t="shared" ref="CF697" si="13185">X697/X715</f>
        <v>6.0939483707151923E-2</v>
      </c>
      <c r="CG697" s="130">
        <f t="shared" ref="CG697" si="13186">Y697/Y715</f>
        <v>7.8003120124804995E-2</v>
      </c>
      <c r="CH697" s="131">
        <f t="shared" ref="CH697" si="13187">Z697/Z715</f>
        <v>7.3181818181818181E-2</v>
      </c>
      <c r="CI697" s="129">
        <f t="shared" ref="CI697" si="13188">AA697/AA715</f>
        <v>5.41693720434097E-2</v>
      </c>
      <c r="CJ697" s="135">
        <f t="shared" ref="CJ697" si="13189">AB697/AB715</f>
        <v>7.059733417118827E-2</v>
      </c>
      <c r="CK697" s="136">
        <f t="shared" ref="CK697" si="13190">AC697/AC715</f>
        <v>7.4439548968915747E-2</v>
      </c>
    </row>
    <row r="698" spans="1:89" ht="15" thickTop="1" thickBot="1" x14ac:dyDescent="0.2">
      <c r="A698" s="137" t="s">
        <v>23</v>
      </c>
      <c r="B698" s="189">
        <v>545</v>
      </c>
      <c r="C698" s="190">
        <v>413</v>
      </c>
      <c r="D698" s="191">
        <v>262</v>
      </c>
      <c r="E698" s="192">
        <v>186</v>
      </c>
      <c r="F698" s="189">
        <v>653</v>
      </c>
      <c r="G698" s="193">
        <v>215</v>
      </c>
      <c r="H698" s="191">
        <v>586</v>
      </c>
      <c r="I698" s="192">
        <v>539</v>
      </c>
      <c r="J698" s="189">
        <v>110</v>
      </c>
      <c r="K698" s="193">
        <v>175</v>
      </c>
      <c r="L698" s="191">
        <v>230</v>
      </c>
      <c r="M698" s="189">
        <v>470</v>
      </c>
      <c r="N698" s="194">
        <v>517</v>
      </c>
      <c r="O698" s="195">
        <v>734</v>
      </c>
      <c r="P698" s="189">
        <v>301</v>
      </c>
      <c r="Q698" s="193">
        <v>283</v>
      </c>
      <c r="R698" s="191">
        <v>523</v>
      </c>
      <c r="S698" s="192">
        <v>347</v>
      </c>
      <c r="T698" s="189">
        <v>89</v>
      </c>
      <c r="U698" s="193">
        <v>106</v>
      </c>
      <c r="V698" s="191">
        <v>275</v>
      </c>
      <c r="W698" s="192">
        <v>539</v>
      </c>
      <c r="X698" s="189">
        <v>284</v>
      </c>
      <c r="Y698" s="193">
        <v>195</v>
      </c>
      <c r="Z698" s="191">
        <v>617</v>
      </c>
      <c r="AA698" s="189">
        <v>645</v>
      </c>
      <c r="AB698" s="172">
        <f t="shared" si="13026"/>
        <v>4992</v>
      </c>
      <c r="AC698" s="173">
        <f t="shared" si="13027"/>
        <v>4847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6.5410465674507923E-2</v>
      </c>
      <c r="BK698" s="130">
        <f t="shared" ref="BK698" si="13191">C698/C715</f>
        <v>4.3209876543209874E-2</v>
      </c>
      <c r="BL698" s="131">
        <f t="shared" ref="BL698" si="13192">D698/D715</f>
        <v>7.7560686796921255E-2</v>
      </c>
      <c r="BM698" s="132">
        <f t="shared" ref="BM698" si="13193">E698/E715</f>
        <v>4.3580131208997189E-2</v>
      </c>
      <c r="BN698" s="129">
        <f t="shared" ref="BN698" si="13194">F698/F715</f>
        <v>7.8598940779971108E-2</v>
      </c>
      <c r="BO698" s="130">
        <f t="shared" ref="BO698" si="13195">G698/G715</f>
        <v>2.7064451158106746E-2</v>
      </c>
      <c r="BP698" s="131">
        <f t="shared" ref="BP698" si="13196">H698/H715</f>
        <v>5.4133949191685911E-2</v>
      </c>
      <c r="BQ698" s="132">
        <f t="shared" ref="BQ698" si="13197">I698/I715</f>
        <v>4.8968838012174068E-2</v>
      </c>
      <c r="BR698" s="129">
        <f t="shared" ref="BR698" si="13198">J698/J715</f>
        <v>4.8097944905990384E-2</v>
      </c>
      <c r="BS698" s="130">
        <f t="shared" ref="BS698" si="13199">K698/K715</f>
        <v>9.3333333333333338E-2</v>
      </c>
      <c r="BT698" s="131">
        <f t="shared" ref="BT698" si="13200">L698/L715</f>
        <v>3.9282664389410762E-2</v>
      </c>
      <c r="BU698" s="129">
        <f t="shared" ref="BU698" si="13201">M698/M715</f>
        <v>9.05587668593449E-2</v>
      </c>
      <c r="BV698" s="133">
        <f t="shared" ref="BV698" si="13202">N698/N715</f>
        <v>5.0981165565526079E-2</v>
      </c>
      <c r="BW698" s="134">
        <f t="shared" ref="BW698" si="13203">O698/O715</f>
        <v>7.3444066439863911E-2</v>
      </c>
      <c r="BX698" s="129">
        <f t="shared" ref="BX698" si="13204">P698/P715</f>
        <v>5.3904011461318055E-2</v>
      </c>
      <c r="BY698" s="130">
        <f t="shared" ref="BY698" si="13205">Q698/Q715</f>
        <v>5.6374501992031874E-2</v>
      </c>
      <c r="BZ698" s="131">
        <f t="shared" ref="BZ698" si="13206">R698/R715</f>
        <v>8.0573101217069787E-2</v>
      </c>
      <c r="CA698" s="132">
        <f t="shared" ref="CA698" si="13207">S698/S715</f>
        <v>5.4525455688246384E-2</v>
      </c>
      <c r="CB698" s="129">
        <f t="shared" ref="CB698" si="13208">T698/T715</f>
        <v>5.0568181818181818E-2</v>
      </c>
      <c r="CC698" s="130">
        <f t="shared" ref="CC698" si="13209">U698/U715</f>
        <v>7.6978939724037757E-2</v>
      </c>
      <c r="CD698" s="131">
        <f t="shared" ref="CD698" si="13210">V698/V715</f>
        <v>4.3901660280970624E-2</v>
      </c>
      <c r="CE698" s="132">
        <f t="shared" ref="CE698" si="13211">W698/W715</f>
        <v>9.2834998277643813E-2</v>
      </c>
      <c r="CF698" s="129">
        <f t="shared" ref="CF698" si="13212">X698/X715</f>
        <v>6.009310198899704E-2</v>
      </c>
      <c r="CG698" s="130">
        <f t="shared" ref="CG698" si="13213">Y698/Y715</f>
        <v>6.0842433697347896E-2</v>
      </c>
      <c r="CH698" s="131">
        <f t="shared" ref="CH698" si="13214">Z698/Z715</f>
        <v>7.0113636363636364E-2</v>
      </c>
      <c r="CI698" s="129">
        <f t="shared" ref="CI698" si="13215">AA698/AA715</f>
        <v>5.9827474260272705E-2</v>
      </c>
      <c r="CJ698" s="135">
        <f t="shared" ref="CJ698" si="13216">AB698/AB715</f>
        <v>6.0325554978187576E-2</v>
      </c>
      <c r="CK698" s="136">
        <f t="shared" ref="CK698" si="13217">AC698/AC715</f>
        <v>5.8830669142725361E-2</v>
      </c>
    </row>
    <row r="699" spans="1:89" ht="14" thickTop="1" x14ac:dyDescent="0.15">
      <c r="A699" s="146" t="s">
        <v>24</v>
      </c>
      <c r="B699" s="203">
        <v>320</v>
      </c>
      <c r="C699" s="197">
        <v>270</v>
      </c>
      <c r="D699" s="198">
        <v>135</v>
      </c>
      <c r="E699" s="199">
        <v>144</v>
      </c>
      <c r="F699" s="196">
        <v>322</v>
      </c>
      <c r="G699" s="200">
        <v>167</v>
      </c>
      <c r="H699" s="198">
        <v>378</v>
      </c>
      <c r="I699" s="199">
        <v>364</v>
      </c>
      <c r="J699" s="196">
        <v>141</v>
      </c>
      <c r="K699" s="200">
        <v>63</v>
      </c>
      <c r="L699" s="198">
        <v>174</v>
      </c>
      <c r="M699" s="196">
        <v>222</v>
      </c>
      <c r="N699" s="201">
        <v>218</v>
      </c>
      <c r="O699" s="204">
        <v>214</v>
      </c>
      <c r="P699" s="196">
        <v>137</v>
      </c>
      <c r="Q699" s="200">
        <v>100</v>
      </c>
      <c r="R699" s="198">
        <v>242</v>
      </c>
      <c r="S699" s="199">
        <v>225</v>
      </c>
      <c r="T699" s="196">
        <v>73</v>
      </c>
      <c r="U699" s="200">
        <v>39</v>
      </c>
      <c r="V699" s="198">
        <v>282</v>
      </c>
      <c r="W699" s="205">
        <v>159</v>
      </c>
      <c r="X699" s="196">
        <v>211</v>
      </c>
      <c r="Y699" s="200">
        <v>103</v>
      </c>
      <c r="Z699" s="198">
        <v>619</v>
      </c>
      <c r="AA699" s="196">
        <v>430</v>
      </c>
      <c r="AB699" s="172">
        <f t="shared" si="13026"/>
        <v>3252</v>
      </c>
      <c r="AC699" s="173">
        <f t="shared" si="13027"/>
        <v>2500</v>
      </c>
      <c r="AD699" s="233"/>
      <c r="AE699" s="275" t="str">
        <f>$AE$17</f>
        <v>17:00 - 17:59</v>
      </c>
      <c r="AF699" s="126">
        <f t="shared" ref="AF699:AU701" si="13218">SUMIF($A$9:$A$32,$AE699,B$691:B$714)</f>
        <v>604</v>
      </c>
      <c r="AG699" s="186">
        <f t="shared" si="13218"/>
        <v>1155</v>
      </c>
      <c r="AH699" s="127">
        <f t="shared" si="13218"/>
        <v>323</v>
      </c>
      <c r="AI699" s="180">
        <f t="shared" si="13218"/>
        <v>396</v>
      </c>
      <c r="AJ699" s="126">
        <f t="shared" si="13218"/>
        <v>512</v>
      </c>
      <c r="AK699" s="128">
        <f t="shared" si="13218"/>
        <v>1027</v>
      </c>
      <c r="AL699" s="127">
        <f t="shared" si="13218"/>
        <v>947</v>
      </c>
      <c r="AM699" s="180">
        <f t="shared" si="13218"/>
        <v>1083</v>
      </c>
      <c r="AN699" s="126">
        <f t="shared" si="13218"/>
        <v>261</v>
      </c>
      <c r="AO699" s="128">
        <f t="shared" si="13218"/>
        <v>86</v>
      </c>
      <c r="AP699" s="127">
        <f t="shared" si="13218"/>
        <v>635</v>
      </c>
      <c r="AQ699" s="126">
        <f t="shared" si="13218"/>
        <v>236</v>
      </c>
      <c r="AR699" s="179">
        <f t="shared" si="13218"/>
        <v>1069</v>
      </c>
      <c r="AS699" s="181">
        <f t="shared" si="13218"/>
        <v>709</v>
      </c>
      <c r="AT699" s="126">
        <f t="shared" si="13218"/>
        <v>536</v>
      </c>
      <c r="AU699" s="128">
        <f t="shared" si="13218"/>
        <v>468</v>
      </c>
      <c r="AV699" s="127">
        <f t="shared" ref="AP699:BE701" si="13219">SUMIF($A$9:$A$32,$AE699,R$691:R$714)</f>
        <v>516</v>
      </c>
      <c r="AW699" s="180">
        <f t="shared" si="13219"/>
        <v>593</v>
      </c>
      <c r="AX699" s="126">
        <f t="shared" si="13219"/>
        <v>270</v>
      </c>
      <c r="AY699" s="128">
        <f t="shared" si="13219"/>
        <v>40</v>
      </c>
      <c r="AZ699" s="127">
        <f t="shared" si="13219"/>
        <v>652</v>
      </c>
      <c r="BA699" s="180">
        <f t="shared" si="13219"/>
        <v>442</v>
      </c>
      <c r="BB699" s="126">
        <f t="shared" si="13219"/>
        <v>536</v>
      </c>
      <c r="BC699" s="128">
        <f t="shared" si="13219"/>
        <v>242</v>
      </c>
      <c r="BD699" s="184">
        <f t="shared" si="13219"/>
        <v>664</v>
      </c>
      <c r="BE699" s="185">
        <f t="shared" si="13219"/>
        <v>948</v>
      </c>
      <c r="BF699" s="170">
        <f>AF699+AH699+AJ699+AL699+AN699+AP699+AR699+AT699+AV699+AX699+AZ699+BB699+BD699</f>
        <v>7525</v>
      </c>
      <c r="BG699" s="171">
        <f>AG699+AI699+AK699+AM699+AO699+AQ699+AS699+AU699+AW699+AY699+BA699+BC699+BE699</f>
        <v>7425</v>
      </c>
      <c r="BH699" s="233"/>
      <c r="BI699" s="146" t="s">
        <v>24</v>
      </c>
      <c r="BJ699" s="129">
        <f>B699/B715</f>
        <v>3.8406144983197311E-2</v>
      </c>
      <c r="BK699" s="130">
        <f t="shared" ref="BK699" si="13220">C699/C715</f>
        <v>2.8248587570621469E-2</v>
      </c>
      <c r="BL699" s="131">
        <f t="shared" ref="BL699" si="13221">D699/D715</f>
        <v>3.9964476021314387E-2</v>
      </c>
      <c r="BM699" s="132">
        <f t="shared" ref="BM699" si="13222">E699/E715</f>
        <v>3.3739456419868794E-2</v>
      </c>
      <c r="BN699" s="129">
        <f t="shared" ref="BN699" si="13223">F699/F715</f>
        <v>3.8757823784304285E-2</v>
      </c>
      <c r="BO699" s="130">
        <f t="shared" ref="BO699" si="13224">G699/G715</f>
        <v>2.1022155085599195E-2</v>
      </c>
      <c r="BP699" s="131">
        <f t="shared" ref="BP699" si="13225">H699/H715</f>
        <v>3.4919168591224022E-2</v>
      </c>
      <c r="BQ699" s="132">
        <f t="shared" ref="BQ699" si="13226">I699/I715</f>
        <v>3.3069864631598077E-2</v>
      </c>
      <c r="BR699" s="129">
        <f t="shared" ref="BR699" si="13227">J699/J715</f>
        <v>6.1652820288587672E-2</v>
      </c>
      <c r="BS699" s="130">
        <f t="shared" ref="BS699" si="13228">K699/K715</f>
        <v>3.3599999999999998E-2</v>
      </c>
      <c r="BT699" s="131">
        <f t="shared" ref="BT699" si="13229">L699/L715</f>
        <v>2.9718189581554227E-2</v>
      </c>
      <c r="BU699" s="129">
        <f t="shared" ref="BU699" si="13230">M699/M715</f>
        <v>4.2774566473988439E-2</v>
      </c>
      <c r="BV699" s="133">
        <f t="shared" ref="BV699" si="13231">N699/N715</f>
        <v>2.1496893797455872E-2</v>
      </c>
      <c r="BW699" s="134">
        <f t="shared" ref="BW699" si="13232">O699/O715</f>
        <v>2.1412847708625175E-2</v>
      </c>
      <c r="BX699" s="129">
        <f t="shared" ref="BX699" si="13233">P699/P715</f>
        <v>2.4534383954154727E-2</v>
      </c>
      <c r="BY699" s="130">
        <f t="shared" ref="BY699" si="13234">Q699/Q715</f>
        <v>1.9920318725099601E-2</v>
      </c>
      <c r="BZ699" s="131">
        <f t="shared" ref="BZ699" si="13235">R699/R715</f>
        <v>3.7282391002927129E-2</v>
      </c>
      <c r="CA699" s="132">
        <f t="shared" ref="CA699" si="13236">S699/S715</f>
        <v>3.5355122564424891E-2</v>
      </c>
      <c r="CB699" s="129">
        <f t="shared" ref="CB699" si="13237">T699/T715</f>
        <v>4.1477272727272731E-2</v>
      </c>
      <c r="CC699" s="130">
        <f t="shared" ref="CC699" si="13238">U699/U715</f>
        <v>2.8322440087145968E-2</v>
      </c>
      <c r="CD699" s="131">
        <f t="shared" ref="CD699" si="13239">V699/V715</f>
        <v>4.5019157088122604E-2</v>
      </c>
      <c r="CE699" s="132">
        <f t="shared" ref="CE699" si="13240">W699/W715</f>
        <v>2.7385463313813297E-2</v>
      </c>
      <c r="CF699" s="129">
        <f t="shared" ref="CF699" si="13241">X699/X715</f>
        <v>4.4646635632670337E-2</v>
      </c>
      <c r="CG699" s="130">
        <f t="shared" ref="CG699" si="13242">Y699/Y715</f>
        <v>3.2137285491419657E-2</v>
      </c>
      <c r="CH699" s="131">
        <f t="shared" ref="CH699" si="13243">Z699/Z715</f>
        <v>7.0340909090909093E-2</v>
      </c>
      <c r="CI699" s="129">
        <f t="shared" ref="CI699" si="13244">AA699/AA715</f>
        <v>3.9884982840181799E-2</v>
      </c>
      <c r="CJ699" s="135">
        <f t="shared" ref="CJ699" si="13245">AB699/AB715</f>
        <v>3.9298618747809697E-2</v>
      </c>
      <c r="CK699" s="136">
        <f t="shared" ref="CK699" si="13246">AC699/AC715</f>
        <v>3.0343856582796248E-2</v>
      </c>
    </row>
    <row r="700" spans="1:89" x14ac:dyDescent="0.15">
      <c r="A700" s="137" t="s">
        <v>25</v>
      </c>
      <c r="B700" s="206">
        <v>457</v>
      </c>
      <c r="C700" s="190">
        <v>603</v>
      </c>
      <c r="D700" s="191">
        <v>174</v>
      </c>
      <c r="E700" s="192">
        <v>338</v>
      </c>
      <c r="F700" s="189">
        <v>611</v>
      </c>
      <c r="G700" s="193">
        <v>362</v>
      </c>
      <c r="H700" s="191">
        <v>733</v>
      </c>
      <c r="I700" s="192">
        <v>713</v>
      </c>
      <c r="J700" s="189">
        <v>117</v>
      </c>
      <c r="K700" s="190">
        <v>150</v>
      </c>
      <c r="L700" s="191">
        <v>296</v>
      </c>
      <c r="M700" s="189">
        <v>584</v>
      </c>
      <c r="N700" s="194">
        <v>658</v>
      </c>
      <c r="O700" s="207">
        <v>727</v>
      </c>
      <c r="P700" s="189">
        <v>353</v>
      </c>
      <c r="Q700" s="190">
        <v>344</v>
      </c>
      <c r="R700" s="191">
        <v>459</v>
      </c>
      <c r="S700" s="192">
        <v>441</v>
      </c>
      <c r="T700" s="198">
        <v>74</v>
      </c>
      <c r="U700" s="189">
        <v>117</v>
      </c>
      <c r="V700" s="191">
        <v>326</v>
      </c>
      <c r="W700" s="208">
        <v>448</v>
      </c>
      <c r="X700" s="189">
        <v>244</v>
      </c>
      <c r="Y700" s="193">
        <v>200</v>
      </c>
      <c r="Z700" s="191">
        <v>569</v>
      </c>
      <c r="AA700" s="189">
        <v>739</v>
      </c>
      <c r="AB700" s="172">
        <f t="shared" si="13026"/>
        <v>5071</v>
      </c>
      <c r="AC700" s="173">
        <f t="shared" si="13027"/>
        <v>5766</v>
      </c>
      <c r="AD700" s="233"/>
      <c r="AE700" s="277" t="str">
        <f>$AE$18</f>
        <v>18:00 - 18:59</v>
      </c>
      <c r="AF700" s="126">
        <f t="shared" si="13218"/>
        <v>680</v>
      </c>
      <c r="AG700" s="190">
        <f t="shared" si="13218"/>
        <v>917</v>
      </c>
      <c r="AH700" s="191">
        <f t="shared" si="13218"/>
        <v>227</v>
      </c>
      <c r="AI700" s="192">
        <f t="shared" si="13218"/>
        <v>339</v>
      </c>
      <c r="AJ700" s="278">
        <f t="shared" si="13218"/>
        <v>412</v>
      </c>
      <c r="AK700" s="193">
        <f t="shared" si="13218"/>
        <v>970</v>
      </c>
      <c r="AL700" s="191">
        <f t="shared" si="13218"/>
        <v>791</v>
      </c>
      <c r="AM700" s="192">
        <f t="shared" si="13218"/>
        <v>1058</v>
      </c>
      <c r="AN700" s="278">
        <f t="shared" si="13218"/>
        <v>221</v>
      </c>
      <c r="AO700" s="193">
        <f t="shared" si="13218"/>
        <v>60</v>
      </c>
      <c r="AP700" s="191">
        <f t="shared" si="13219"/>
        <v>717</v>
      </c>
      <c r="AQ700" s="278">
        <f t="shared" si="13219"/>
        <v>186</v>
      </c>
      <c r="AR700" s="194">
        <f t="shared" si="13219"/>
        <v>844</v>
      </c>
      <c r="AS700" s="195">
        <f t="shared" si="13219"/>
        <v>600</v>
      </c>
      <c r="AT700" s="278">
        <f t="shared" si="13219"/>
        <v>384</v>
      </c>
      <c r="AU700" s="193">
        <f t="shared" si="13219"/>
        <v>418</v>
      </c>
      <c r="AV700" s="191">
        <f t="shared" si="13219"/>
        <v>389</v>
      </c>
      <c r="AW700" s="192">
        <f t="shared" si="13219"/>
        <v>618</v>
      </c>
      <c r="AX700" s="278">
        <f t="shared" si="13219"/>
        <v>151</v>
      </c>
      <c r="AY700" s="193">
        <f t="shared" si="13219"/>
        <v>37</v>
      </c>
      <c r="AZ700" s="191">
        <f t="shared" si="13219"/>
        <v>701</v>
      </c>
      <c r="BA700" s="192">
        <f t="shared" si="13219"/>
        <v>313</v>
      </c>
      <c r="BB700" s="278">
        <f t="shared" si="13219"/>
        <v>406</v>
      </c>
      <c r="BC700" s="193">
        <f t="shared" si="13219"/>
        <v>222</v>
      </c>
      <c r="BD700" s="191">
        <f t="shared" si="13219"/>
        <v>495</v>
      </c>
      <c r="BE700" s="278">
        <f t="shared" si="13219"/>
        <v>1023</v>
      </c>
      <c r="BF700" s="172">
        <f>SUM(AF700,AH700,AJ700,AL700,AN700,AP700,AR700,AT700,AV700,AX700,AZ700,BB700,BD700)</f>
        <v>6418</v>
      </c>
      <c r="BG700" s="173">
        <f>SUM(AG700,AI700,AK700,AM700,AO700,AQ700,AS700,AU700,AW700,AY700,BA700,BC700,BE700)</f>
        <v>6761</v>
      </c>
      <c r="BH700" s="233"/>
      <c r="BI700" s="137" t="s">
        <v>25</v>
      </c>
      <c r="BJ700" s="129">
        <f>B700/B715</f>
        <v>5.4848775804128662E-2</v>
      </c>
      <c r="BK700" s="130">
        <f t="shared" ref="BK700" si="13247">C700/C715</f>
        <v>6.308851224105462E-2</v>
      </c>
      <c r="BL700" s="131">
        <f t="shared" ref="BL700" si="13248">D700/D715</f>
        <v>5.1509769094138541E-2</v>
      </c>
      <c r="BM700" s="132">
        <f t="shared" ref="BM700" si="13249">E700/E715</f>
        <v>7.9194001874414249E-2</v>
      </c>
      <c r="BN700" s="129">
        <f t="shared" ref="BN700" si="13250">F700/F715</f>
        <v>7.3543572460279247E-2</v>
      </c>
      <c r="BO700" s="130">
        <f t="shared" ref="BO700" si="13251">G700/G715</f>
        <v>4.5568982880161125E-2</v>
      </c>
      <c r="BP700" s="131">
        <f t="shared" ref="BP700" si="13252">H700/H715</f>
        <v>6.7713625866050814E-2</v>
      </c>
      <c r="BQ700" s="132">
        <f t="shared" ref="BQ700" si="13253">I700/I715</f>
        <v>6.4776960116289639E-2</v>
      </c>
      <c r="BR700" s="129">
        <f t="shared" ref="BR700" si="13254">J700/J715</f>
        <v>5.1158723218189768E-2</v>
      </c>
      <c r="BS700" s="130">
        <f t="shared" ref="BS700" si="13255">K700/K715</f>
        <v>0.08</v>
      </c>
      <c r="BT700" s="131">
        <f t="shared" ref="BT700" si="13256">L700/L715</f>
        <v>5.0555081127241677E-2</v>
      </c>
      <c r="BU700" s="129">
        <f t="shared" ref="BU700" si="13257">M700/M715</f>
        <v>0.11252408477842003</v>
      </c>
      <c r="BV700" s="133">
        <f t="shared" ref="BV700" si="13258">N700/N715</f>
        <v>6.4885119810669564E-2</v>
      </c>
      <c r="BW700" s="134">
        <f t="shared" ref="BW700" si="13259">O700/O715</f>
        <v>7.2743646187712632E-2</v>
      </c>
      <c r="BX700" s="129">
        <f t="shared" ref="BX700" si="13260">P700/P715</f>
        <v>6.3216332378223494E-2</v>
      </c>
      <c r="BY700" s="130">
        <f t="shared" ref="BY700" si="13261">Q700/Q715</f>
        <v>6.8525896414342632E-2</v>
      </c>
      <c r="BZ700" s="131">
        <f t="shared" ref="BZ700" si="13262">R700/R715</f>
        <v>7.0713295331998147E-2</v>
      </c>
      <c r="CA700" s="132">
        <f t="shared" ref="CA700" si="13263">S700/S715</f>
        <v>6.9296040226272781E-2</v>
      </c>
      <c r="CB700" s="129">
        <f t="shared" ref="CB700" si="13264">T700/T715</f>
        <v>4.2045454545454546E-2</v>
      </c>
      <c r="CC700" s="130">
        <f t="shared" ref="CC700" si="13265">U700/U715</f>
        <v>8.4967320261437912E-2</v>
      </c>
      <c r="CD700" s="131">
        <f t="shared" ref="CD700" si="13266">V700/V715</f>
        <v>5.2043422733077903E-2</v>
      </c>
      <c r="CE700" s="132">
        <f t="shared" ref="CE700" si="13267">W700/W715</f>
        <v>7.7161557009989667E-2</v>
      </c>
      <c r="CF700" s="129">
        <f t="shared" ref="CF700" si="13268">X700/X715</f>
        <v>5.1629284807448161E-2</v>
      </c>
      <c r="CG700" s="130">
        <f t="shared" ref="CG700" si="13269">Y700/Y715</f>
        <v>6.2402496099843996E-2</v>
      </c>
      <c r="CH700" s="131">
        <f t="shared" ref="CH700" si="13270">Z700/Z715</f>
        <v>6.4659090909090902E-2</v>
      </c>
      <c r="CI700" s="129">
        <f t="shared" ref="CI700" si="13271">AA700/AA715</f>
        <v>6.8546517020684539E-2</v>
      </c>
      <c r="CJ700" s="135">
        <f t="shared" ref="CJ700" si="13272">AB700/AB715</f>
        <v>6.1280226220831166E-2</v>
      </c>
      <c r="CK700" s="136">
        <f t="shared" ref="CK700" si="13273">AC700/AC715</f>
        <v>6.9985070822561266E-2</v>
      </c>
    </row>
    <row r="701" spans="1:89" ht="14" thickBot="1" x14ac:dyDescent="0.2">
      <c r="A701" s="146" t="s">
        <v>26</v>
      </c>
      <c r="B701" s="203">
        <v>437</v>
      </c>
      <c r="C701" s="197">
        <v>517</v>
      </c>
      <c r="D701" s="198">
        <v>162</v>
      </c>
      <c r="E701" s="199">
        <v>307</v>
      </c>
      <c r="F701" s="196">
        <v>446</v>
      </c>
      <c r="G701" s="200">
        <v>321</v>
      </c>
      <c r="H701" s="198">
        <v>594</v>
      </c>
      <c r="I701" s="199">
        <v>687</v>
      </c>
      <c r="J701" s="196">
        <v>133</v>
      </c>
      <c r="K701" s="197">
        <v>111</v>
      </c>
      <c r="L701" s="198">
        <v>336</v>
      </c>
      <c r="M701" s="196">
        <v>387</v>
      </c>
      <c r="N701" s="201">
        <v>526</v>
      </c>
      <c r="O701" s="204">
        <v>574</v>
      </c>
      <c r="P701" s="196">
        <v>317</v>
      </c>
      <c r="Q701" s="197">
        <v>294</v>
      </c>
      <c r="R701" s="198">
        <v>380</v>
      </c>
      <c r="S701" s="199">
        <v>385</v>
      </c>
      <c r="T701" s="196">
        <v>79</v>
      </c>
      <c r="U701" s="200">
        <v>74</v>
      </c>
      <c r="V701" s="198">
        <v>302</v>
      </c>
      <c r="W701" s="205">
        <v>377</v>
      </c>
      <c r="X701" s="196">
        <v>229</v>
      </c>
      <c r="Y701" s="200">
        <v>211</v>
      </c>
      <c r="Z701" s="198">
        <v>568</v>
      </c>
      <c r="AA701" s="196">
        <v>821</v>
      </c>
      <c r="AB701" s="172">
        <f t="shared" si="13026"/>
        <v>4509</v>
      </c>
      <c r="AC701" s="173">
        <f t="shared" si="13027"/>
        <v>5066</v>
      </c>
      <c r="AD701" s="233"/>
      <c r="AE701" s="275">
        <f>$AE$19</f>
        <v>0</v>
      </c>
      <c r="AF701" s="126">
        <f t="shared" si="13218"/>
        <v>0</v>
      </c>
      <c r="AG701" s="197">
        <f t="shared" si="13218"/>
        <v>0</v>
      </c>
      <c r="AH701" s="198">
        <f t="shared" si="13218"/>
        <v>0</v>
      </c>
      <c r="AI701" s="199">
        <f t="shared" si="13218"/>
        <v>0</v>
      </c>
      <c r="AJ701" s="196">
        <f t="shared" si="13218"/>
        <v>0</v>
      </c>
      <c r="AK701" s="200">
        <f t="shared" si="13218"/>
        <v>0</v>
      </c>
      <c r="AL701" s="198">
        <f t="shared" si="13218"/>
        <v>0</v>
      </c>
      <c r="AM701" s="199">
        <f t="shared" si="13218"/>
        <v>0</v>
      </c>
      <c r="AN701" s="196">
        <f t="shared" si="13218"/>
        <v>0</v>
      </c>
      <c r="AO701" s="200">
        <f t="shared" si="13218"/>
        <v>0</v>
      </c>
      <c r="AP701" s="198">
        <f t="shared" si="13219"/>
        <v>0</v>
      </c>
      <c r="AQ701" s="196">
        <f t="shared" si="13219"/>
        <v>0</v>
      </c>
      <c r="AR701" s="201">
        <f t="shared" si="13219"/>
        <v>0</v>
      </c>
      <c r="AS701" s="202">
        <f t="shared" si="13219"/>
        <v>0</v>
      </c>
      <c r="AT701" s="196">
        <f t="shared" si="13219"/>
        <v>0</v>
      </c>
      <c r="AU701" s="200">
        <f t="shared" si="13219"/>
        <v>0</v>
      </c>
      <c r="AV701" s="198">
        <f t="shared" si="13219"/>
        <v>0</v>
      </c>
      <c r="AW701" s="199">
        <f t="shared" si="13219"/>
        <v>0</v>
      </c>
      <c r="AX701" s="196">
        <f t="shared" si="13219"/>
        <v>0</v>
      </c>
      <c r="AY701" s="200">
        <f t="shared" si="13219"/>
        <v>0</v>
      </c>
      <c r="AZ701" s="198">
        <f t="shared" si="13219"/>
        <v>0</v>
      </c>
      <c r="BA701" s="199">
        <f t="shared" si="13219"/>
        <v>0</v>
      </c>
      <c r="BB701" s="196">
        <f t="shared" si="13219"/>
        <v>0</v>
      </c>
      <c r="BC701" s="200">
        <f t="shared" si="13219"/>
        <v>0</v>
      </c>
      <c r="BD701" s="198">
        <f t="shared" si="13219"/>
        <v>0</v>
      </c>
      <c r="BE701" s="196">
        <f t="shared" si="13219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5.2448391742678832E-2</v>
      </c>
      <c r="BK701" s="130">
        <f t="shared" ref="BK701" si="13274">C701/C715</f>
        <v>5.4090813977819625E-2</v>
      </c>
      <c r="BL701" s="131">
        <f t="shared" ref="BL701" si="13275">D701/D715</f>
        <v>4.7957371225577264E-2</v>
      </c>
      <c r="BM701" s="132">
        <f t="shared" ref="BM701" si="13276">E701/E715</f>
        <v>7.1930646672914711E-2</v>
      </c>
      <c r="BN701" s="129">
        <f t="shared" ref="BN701" si="13277">F701/F715</f>
        <v>5.3683196918632645E-2</v>
      </c>
      <c r="BO701" s="130">
        <f t="shared" ref="BO701" si="13278">G701/G715</f>
        <v>4.0407854984894256E-2</v>
      </c>
      <c r="BP701" s="131">
        <f t="shared" ref="BP701" si="13279">H701/H715</f>
        <v>5.4872979214780598E-2</v>
      </c>
      <c r="BQ701" s="132">
        <f t="shared" ref="BQ701" si="13280">I701/I715</f>
        <v>6.2414826928318345E-2</v>
      </c>
      <c r="BR701" s="129">
        <f t="shared" ref="BR701" si="13281">J701/J715</f>
        <v>5.8154787931788368E-2</v>
      </c>
      <c r="BS701" s="130">
        <f t="shared" ref="BS701" si="13282">K701/K715</f>
        <v>5.9200000000000003E-2</v>
      </c>
      <c r="BT701" s="131">
        <f t="shared" ref="BT701" si="13283">L701/L715</f>
        <v>5.7386848847139196E-2</v>
      </c>
      <c r="BU701" s="129">
        <f t="shared" ref="BU701" si="13284">M701/M715</f>
        <v>7.4566473988439311E-2</v>
      </c>
      <c r="BV701" s="133">
        <f t="shared" ref="BV701" si="13285">N701/N715</f>
        <v>5.186865200670545E-2</v>
      </c>
      <c r="BW701" s="134">
        <f t="shared" ref="BW701" si="13286">O701/O715</f>
        <v>5.7434460676405841E-2</v>
      </c>
      <c r="BX701" s="129">
        <f t="shared" ref="BX701" si="13287">P701/P715</f>
        <v>5.6769340974212032E-2</v>
      </c>
      <c r="BY701" s="130">
        <f t="shared" ref="BY701" si="13288">Q701/Q715</f>
        <v>5.8565737051792827E-2</v>
      </c>
      <c r="BZ701" s="131">
        <f t="shared" ref="BZ701" si="13289">R701/R715</f>
        <v>5.8542597442612851E-2</v>
      </c>
      <c r="CA701" s="132">
        <f t="shared" ref="CA701" si="13290">S701/S715</f>
        <v>6.0496543054682592E-2</v>
      </c>
      <c r="CB701" s="129">
        <f t="shared" ref="CB701" si="13291">T701/T715</f>
        <v>4.4886363636363634E-2</v>
      </c>
      <c r="CC701" s="130">
        <f t="shared" ref="CC701" si="13292">U701/U715</f>
        <v>5.374001452432825E-2</v>
      </c>
      <c r="CD701" s="131">
        <f t="shared" ref="CD701" si="13293">V701/V715</f>
        <v>4.8212005108556832E-2</v>
      </c>
      <c r="CE701" s="132">
        <f t="shared" ref="CE701" si="13294">W701/W715</f>
        <v>6.4932828108852911E-2</v>
      </c>
      <c r="CF701" s="129">
        <f t="shared" ref="CF701" si="13295">X701/X715</f>
        <v>4.8455353364367328E-2</v>
      </c>
      <c r="CG701" s="130">
        <f t="shared" ref="CG701" si="13296">Y701/Y715</f>
        <v>6.583463338533542E-2</v>
      </c>
      <c r="CH701" s="131">
        <f t="shared" ref="CH701" si="13297">Z701/Z715</f>
        <v>6.4545454545454545E-2</v>
      </c>
      <c r="CI701" s="129">
        <f t="shared" ref="CI701" si="13298">AA701/AA715</f>
        <v>7.6152490492533156E-2</v>
      </c>
      <c r="CJ701" s="135">
        <f t="shared" ref="CJ701" si="13299">AB701/AB715</f>
        <v>5.4488767507341301E-2</v>
      </c>
      <c r="CK701" s="136">
        <f t="shared" ref="CK701" si="13300">AC701/AC715</f>
        <v>6.1488790979378316E-2</v>
      </c>
    </row>
    <row r="702" spans="1:89" ht="15" thickTop="1" thickBot="1" x14ac:dyDescent="0.2">
      <c r="A702" s="137" t="s">
        <v>27</v>
      </c>
      <c r="B702" s="206">
        <v>338</v>
      </c>
      <c r="C702" s="190">
        <v>544</v>
      </c>
      <c r="D702" s="191">
        <v>195</v>
      </c>
      <c r="E702" s="192">
        <v>314</v>
      </c>
      <c r="F702" s="189">
        <v>411</v>
      </c>
      <c r="G702" s="193">
        <v>368</v>
      </c>
      <c r="H702" s="191">
        <v>638</v>
      </c>
      <c r="I702" s="192">
        <v>581</v>
      </c>
      <c r="J702" s="189">
        <v>112</v>
      </c>
      <c r="K702" s="190">
        <v>81</v>
      </c>
      <c r="L702" s="191">
        <v>384</v>
      </c>
      <c r="M702" s="189">
        <v>264</v>
      </c>
      <c r="N702" s="194">
        <v>605</v>
      </c>
      <c r="O702" s="207">
        <v>524</v>
      </c>
      <c r="P702" s="189">
        <v>378</v>
      </c>
      <c r="Q702" s="190">
        <v>222</v>
      </c>
      <c r="R702" s="191">
        <v>418</v>
      </c>
      <c r="S702" s="192">
        <v>353</v>
      </c>
      <c r="T702" s="189">
        <v>92</v>
      </c>
      <c r="U702" s="193">
        <v>88</v>
      </c>
      <c r="V702" s="191">
        <v>395</v>
      </c>
      <c r="W702" s="208">
        <v>342</v>
      </c>
      <c r="X702" s="189">
        <v>287</v>
      </c>
      <c r="Y702" s="193">
        <v>139</v>
      </c>
      <c r="Z702" s="191">
        <v>664</v>
      </c>
      <c r="AA702" s="189">
        <v>649</v>
      </c>
      <c r="AB702" s="172">
        <f t="shared" si="13026"/>
        <v>4917</v>
      </c>
      <c r="AC702" s="173">
        <f t="shared" si="13027"/>
        <v>4469</v>
      </c>
      <c r="AD702" s="233"/>
      <c r="AE702" s="269" t="s">
        <v>13</v>
      </c>
      <c r="AF702" s="20">
        <f t="shared" ref="AF702:BG702" si="13301">SUM(AF699:AF701)</f>
        <v>1284</v>
      </c>
      <c r="AG702" s="21">
        <f t="shared" si="13301"/>
        <v>2072</v>
      </c>
      <c r="AH702" s="20">
        <f t="shared" si="13301"/>
        <v>550</v>
      </c>
      <c r="AI702" s="21">
        <f t="shared" si="13301"/>
        <v>735</v>
      </c>
      <c r="AJ702" s="20">
        <f t="shared" si="13301"/>
        <v>924</v>
      </c>
      <c r="AK702" s="21">
        <f t="shared" si="13301"/>
        <v>1997</v>
      </c>
      <c r="AL702" s="20">
        <f t="shared" si="13301"/>
        <v>1738</v>
      </c>
      <c r="AM702" s="21">
        <f t="shared" si="13301"/>
        <v>2141</v>
      </c>
      <c r="AN702" s="20">
        <f t="shared" si="13301"/>
        <v>482</v>
      </c>
      <c r="AO702" s="21">
        <f t="shared" si="13301"/>
        <v>146</v>
      </c>
      <c r="AP702" s="20">
        <f t="shared" si="13301"/>
        <v>1352</v>
      </c>
      <c r="AQ702" s="21">
        <f t="shared" si="13301"/>
        <v>422</v>
      </c>
      <c r="AR702" s="20">
        <f t="shared" si="13301"/>
        <v>1913</v>
      </c>
      <c r="AS702" s="21">
        <f t="shared" si="13301"/>
        <v>1309</v>
      </c>
      <c r="AT702" s="20">
        <f t="shared" si="13301"/>
        <v>920</v>
      </c>
      <c r="AU702" s="21">
        <f t="shared" si="13301"/>
        <v>886</v>
      </c>
      <c r="AV702" s="20">
        <f t="shared" si="13301"/>
        <v>905</v>
      </c>
      <c r="AW702" s="21">
        <f t="shared" si="13301"/>
        <v>1211</v>
      </c>
      <c r="AX702" s="20">
        <f t="shared" si="13301"/>
        <v>421</v>
      </c>
      <c r="AY702" s="21">
        <f t="shared" si="13301"/>
        <v>77</v>
      </c>
      <c r="AZ702" s="20">
        <f t="shared" si="13301"/>
        <v>1353</v>
      </c>
      <c r="BA702" s="21">
        <f t="shared" si="13301"/>
        <v>755</v>
      </c>
      <c r="BB702" s="20">
        <f t="shared" si="13301"/>
        <v>942</v>
      </c>
      <c r="BC702" s="21">
        <f t="shared" si="13301"/>
        <v>464</v>
      </c>
      <c r="BD702" s="20">
        <f t="shared" si="13301"/>
        <v>1159</v>
      </c>
      <c r="BE702" s="21">
        <f t="shared" si="13301"/>
        <v>1971</v>
      </c>
      <c r="BF702" s="174">
        <f t="shared" si="13301"/>
        <v>13943</v>
      </c>
      <c r="BG702" s="175">
        <f t="shared" si="13301"/>
        <v>14186</v>
      </c>
      <c r="BH702" s="233"/>
      <c r="BI702" s="137" t="s">
        <v>27</v>
      </c>
      <c r="BJ702" s="129">
        <f>B702/B715</f>
        <v>4.0566490638502158E-2</v>
      </c>
      <c r="BK702" s="130">
        <f t="shared" ref="BK702" si="13302">C702/C715</f>
        <v>5.6915672734881774E-2</v>
      </c>
      <c r="BL702" s="131">
        <f t="shared" ref="BL702" si="13303">D702/D715</f>
        <v>5.772646536412078E-2</v>
      </c>
      <c r="BM702" s="132">
        <f t="shared" ref="BM702" si="13304">E702/E715</f>
        <v>7.3570759137769448E-2</v>
      </c>
      <c r="BN702" s="129">
        <f t="shared" ref="BN702" si="13305">F702/F715</f>
        <v>4.9470389985556092E-2</v>
      </c>
      <c r="BO702" s="130">
        <f t="shared" ref="BO702" si="13306">G702/G715</f>
        <v>4.632426988922457E-2</v>
      </c>
      <c r="BP702" s="131">
        <f t="shared" ref="BP702" si="13307">H702/H715</f>
        <v>5.8937644341801383E-2</v>
      </c>
      <c r="BQ702" s="132">
        <f t="shared" ref="BQ702" si="13308">I702/I715</f>
        <v>5.278459162351231E-2</v>
      </c>
      <c r="BR702" s="129">
        <f t="shared" ref="BR702" si="13309">J702/J715</f>
        <v>4.8972452995190208E-2</v>
      </c>
      <c r="BS702" s="130">
        <f t="shared" ref="BS702" si="13310">K702/K715</f>
        <v>4.3200000000000002E-2</v>
      </c>
      <c r="BT702" s="131">
        <f t="shared" ref="BT702" si="13311">L702/L715</f>
        <v>6.558497011101623E-2</v>
      </c>
      <c r="BU702" s="129">
        <f t="shared" ref="BU702" si="13312">M702/M715</f>
        <v>5.086705202312139E-2</v>
      </c>
      <c r="BV702" s="133">
        <f t="shared" ref="BV702" si="13313">N702/N715</f>
        <v>5.965881076816882E-2</v>
      </c>
      <c r="BW702" s="134">
        <f t="shared" ref="BW702" si="13314">O702/O715</f>
        <v>5.2431458875325195E-2</v>
      </c>
      <c r="BX702" s="129">
        <f t="shared" ref="BX702" si="13315">P702/P715</f>
        <v>6.7693409742120347E-2</v>
      </c>
      <c r="BY702" s="130">
        <f t="shared" ref="BY702" si="13316">Q702/Q715</f>
        <v>4.4223107569721115E-2</v>
      </c>
      <c r="BZ702" s="131">
        <f t="shared" ref="BZ702" si="13317">R702/R715</f>
        <v>6.4396857186874129E-2</v>
      </c>
      <c r="CA702" s="132">
        <f t="shared" ref="CA702" si="13318">S702/S715</f>
        <v>5.5468258956631052E-2</v>
      </c>
      <c r="CB702" s="129">
        <f t="shared" ref="CB702" si="13319">T702/T715</f>
        <v>5.2272727272727269E-2</v>
      </c>
      <c r="CC702" s="130">
        <f t="shared" ref="CC702" si="13320">U702/U715</f>
        <v>6.390704429920116E-2</v>
      </c>
      <c r="CD702" s="131">
        <f t="shared" ref="CD702" si="13321">V702/V715</f>
        <v>6.305874840357599E-2</v>
      </c>
      <c r="CE702" s="132">
        <f t="shared" ref="CE702" si="13322">W702/W715</f>
        <v>5.8904581467447467E-2</v>
      </c>
      <c r="CF702" s="129">
        <f t="shared" ref="CF702" si="13323">X702/X715</f>
        <v>6.0727888277613204E-2</v>
      </c>
      <c r="CG702" s="130">
        <f t="shared" ref="CG702" si="13324">Y702/Y715</f>
        <v>4.3369734789391573E-2</v>
      </c>
      <c r="CH702" s="131">
        <f t="shared" ref="CH702" si="13325">Z702/Z715</f>
        <v>7.5454545454545455E-2</v>
      </c>
      <c r="CI702" s="129">
        <f t="shared" ref="CI702" si="13326">AA702/AA715</f>
        <v>6.0198497356460441E-2</v>
      </c>
      <c r="CJ702" s="135">
        <f t="shared" ref="CJ702" si="13327">AB702/AB715</f>
        <v>5.9419221519981628E-2</v>
      </c>
      <c r="CK702" s="136">
        <f t="shared" ref="CK702" si="13328">AC702/AC715</f>
        <v>5.4242678027406573E-2</v>
      </c>
    </row>
    <row r="703" spans="1:89" ht="14" thickTop="1" x14ac:dyDescent="0.15">
      <c r="A703" s="146" t="s">
        <v>28</v>
      </c>
      <c r="B703" s="203">
        <v>402</v>
      </c>
      <c r="C703" s="197">
        <v>765</v>
      </c>
      <c r="D703" s="198">
        <v>222</v>
      </c>
      <c r="E703" s="199">
        <v>356</v>
      </c>
      <c r="F703" s="196">
        <v>421</v>
      </c>
      <c r="G703" s="200">
        <v>620</v>
      </c>
      <c r="H703" s="198">
        <v>733</v>
      </c>
      <c r="I703" s="199">
        <v>845</v>
      </c>
      <c r="J703" s="196">
        <v>193</v>
      </c>
      <c r="K703" s="197">
        <v>58</v>
      </c>
      <c r="L703" s="198">
        <v>444</v>
      </c>
      <c r="M703" s="196">
        <v>261</v>
      </c>
      <c r="N703" s="201">
        <v>721</v>
      </c>
      <c r="O703" s="204">
        <v>530</v>
      </c>
      <c r="P703" s="196">
        <v>414</v>
      </c>
      <c r="Q703" s="197">
        <v>307</v>
      </c>
      <c r="R703" s="198">
        <v>421</v>
      </c>
      <c r="S703" s="199">
        <v>432</v>
      </c>
      <c r="T703" s="196">
        <v>150</v>
      </c>
      <c r="U703" s="200">
        <v>41</v>
      </c>
      <c r="V703" s="198">
        <v>466</v>
      </c>
      <c r="W703" s="205">
        <v>412</v>
      </c>
      <c r="X703" s="196">
        <v>309</v>
      </c>
      <c r="Y703" s="200">
        <v>147</v>
      </c>
      <c r="Z703" s="198">
        <v>636</v>
      </c>
      <c r="AA703" s="196">
        <v>682</v>
      </c>
      <c r="AB703" s="172">
        <f t="shared" si="13026"/>
        <v>5532</v>
      </c>
      <c r="AC703" s="173">
        <f t="shared" si="13027"/>
        <v>5456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4.8247719635141621E-2</v>
      </c>
      <c r="BK703" s="130">
        <f t="shared" ref="BK703" si="13329">C703/C715</f>
        <v>8.0037664783427498E-2</v>
      </c>
      <c r="BL703" s="131">
        <f t="shared" ref="BL703" si="13330">D703/D715</f>
        <v>6.5719360568383664E-2</v>
      </c>
      <c r="BM703" s="132">
        <f t="shared" ref="BM703" si="13331">E703/E715</f>
        <v>8.3411433926897843E-2</v>
      </c>
      <c r="BN703" s="129">
        <f t="shared" ref="BN703" si="13332">F703/F715</f>
        <v>5.0674049109292248E-2</v>
      </c>
      <c r="BO703" s="130">
        <f t="shared" ref="BO703" si="13333">G703/G715</f>
        <v>7.8046324269889222E-2</v>
      </c>
      <c r="BP703" s="131">
        <f t="shared" ref="BP703" si="13334">H703/H715</f>
        <v>6.7713625866050814E-2</v>
      </c>
      <c r="BQ703" s="132">
        <f t="shared" ref="BQ703" si="13335">I703/I715</f>
        <v>7.6769328609066961E-2</v>
      </c>
      <c r="BR703" s="129">
        <f t="shared" ref="BR703" si="13336">J703/J715</f>
        <v>8.439003060778312E-2</v>
      </c>
      <c r="BS703" s="130">
        <f t="shared" ref="BS703" si="13337">K703/K715</f>
        <v>3.0933333333333334E-2</v>
      </c>
      <c r="BT703" s="131">
        <f t="shared" ref="BT703" si="13338">L703/L715</f>
        <v>7.5832621690862509E-2</v>
      </c>
      <c r="BU703" s="129">
        <f t="shared" ref="BU703" si="13339">M703/M715</f>
        <v>5.0289017341040465E-2</v>
      </c>
      <c r="BV703" s="133">
        <f t="shared" ref="BV703" si="13340">N703/N715</f>
        <v>7.1097524898925152E-2</v>
      </c>
      <c r="BW703" s="134">
        <f t="shared" ref="BW703" si="13341">O703/O715</f>
        <v>5.3031819091454872E-2</v>
      </c>
      <c r="BX703" s="129">
        <f t="shared" ref="BX703" si="13342">P703/P715</f>
        <v>7.414040114613181E-2</v>
      </c>
      <c r="BY703" s="130">
        <f t="shared" ref="BY703" si="13343">Q703/Q715</f>
        <v>6.1155378486055775E-2</v>
      </c>
      <c r="BZ703" s="131">
        <f t="shared" ref="BZ703" si="13344">R703/R715</f>
        <v>6.4859035587736869E-2</v>
      </c>
      <c r="CA703" s="132">
        <f t="shared" ref="CA703" si="13345">S703/S715</f>
        <v>6.7881835323695794E-2</v>
      </c>
      <c r="CB703" s="129">
        <f t="shared" ref="CB703" si="13346">T703/T715</f>
        <v>8.5227272727272721E-2</v>
      </c>
      <c r="CC703" s="130">
        <f t="shared" ref="CC703" si="13347">U703/U715</f>
        <v>2.9774872912127815E-2</v>
      </c>
      <c r="CD703" s="131">
        <f t="shared" ref="CD703" si="13348">V703/V715</f>
        <v>7.4393358876117491E-2</v>
      </c>
      <c r="CE703" s="132">
        <f t="shared" ref="CE703" si="13349">W703/W715</f>
        <v>7.0961074750258354E-2</v>
      </c>
      <c r="CF703" s="129">
        <f t="shared" ref="CF703" si="13350">X703/X715</f>
        <v>6.5382987727465092E-2</v>
      </c>
      <c r="CG703" s="130">
        <f t="shared" ref="CG703" si="13351">Y703/Y715</f>
        <v>4.5865834633385338E-2</v>
      </c>
      <c r="CH703" s="131">
        <f t="shared" ref="CH703" si="13352">Z703/Z715</f>
        <v>7.2272727272727266E-2</v>
      </c>
      <c r="CI703" s="129">
        <f t="shared" ref="CI703" si="13353">AA703/AA715</f>
        <v>6.3259437900009277E-2</v>
      </c>
      <c r="CJ703" s="135">
        <f t="shared" ref="CJ703" si="13354">AB703/AB715</f>
        <v>6.6851155877270363E-2</v>
      </c>
      <c r="CK703" s="136">
        <f t="shared" ref="CK703" si="13355">AC703/AC715</f>
        <v>6.6222432606294526E-2</v>
      </c>
    </row>
    <row r="704" spans="1:89" x14ac:dyDescent="0.15">
      <c r="A704" s="137" t="s">
        <v>29</v>
      </c>
      <c r="B704" s="206">
        <v>503</v>
      </c>
      <c r="C704" s="190">
        <v>813</v>
      </c>
      <c r="D704" s="191">
        <v>274</v>
      </c>
      <c r="E704" s="192">
        <v>305</v>
      </c>
      <c r="F704" s="189">
        <v>503</v>
      </c>
      <c r="G704" s="193">
        <v>686</v>
      </c>
      <c r="H704" s="191">
        <v>749</v>
      </c>
      <c r="I704" s="192">
        <v>929</v>
      </c>
      <c r="J704" s="189">
        <v>234</v>
      </c>
      <c r="K704" s="190">
        <v>70</v>
      </c>
      <c r="L704" s="191">
        <v>543</v>
      </c>
      <c r="M704" s="189">
        <v>214</v>
      </c>
      <c r="N704" s="194">
        <v>847</v>
      </c>
      <c r="O704" s="207">
        <v>625</v>
      </c>
      <c r="P704" s="189">
        <v>493</v>
      </c>
      <c r="Q704" s="190">
        <v>306</v>
      </c>
      <c r="R704" s="191">
        <v>511</v>
      </c>
      <c r="S704" s="192">
        <v>472</v>
      </c>
      <c r="T704" s="189">
        <v>248</v>
      </c>
      <c r="U704" s="193">
        <v>39</v>
      </c>
      <c r="V704" s="191">
        <v>553</v>
      </c>
      <c r="W704" s="208">
        <v>410</v>
      </c>
      <c r="X704" s="189">
        <v>521</v>
      </c>
      <c r="Y704" s="193">
        <v>213</v>
      </c>
      <c r="Z704" s="191">
        <v>694</v>
      </c>
      <c r="AA704" s="189">
        <v>900</v>
      </c>
      <c r="AB704" s="172">
        <f t="shared" si="13026"/>
        <v>6673</v>
      </c>
      <c r="AC704" s="173">
        <f t="shared" si="13027"/>
        <v>5982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6.0369659145463272E-2</v>
      </c>
      <c r="BK704" s="130">
        <f t="shared" ref="BK704" si="13356">C704/C715</f>
        <v>8.5059635907093534E-2</v>
      </c>
      <c r="BL704" s="131">
        <f t="shared" ref="BL704" si="13357">D704/D715</f>
        <v>8.1113084665482532E-2</v>
      </c>
      <c r="BM704" s="132">
        <f t="shared" ref="BM704" si="13358">E704/E715</f>
        <v>7.1462043111527651E-2</v>
      </c>
      <c r="BN704" s="129">
        <f t="shared" ref="BN704" si="13359">F704/F715</f>
        <v>6.0544053923928746E-2</v>
      </c>
      <c r="BO704" s="130">
        <f t="shared" ref="BO704" si="13360">G704/G715</f>
        <v>8.6354481369587108E-2</v>
      </c>
      <c r="BP704" s="131">
        <f t="shared" ref="BP704" si="13361">H704/H715</f>
        <v>6.9191685912240189E-2</v>
      </c>
      <c r="BQ704" s="132">
        <f t="shared" ref="BQ704" si="13362">I704/I715</f>
        <v>8.4400835831743432E-2</v>
      </c>
      <c r="BR704" s="129">
        <f t="shared" ref="BR704" si="13363">J704/J715</f>
        <v>0.10231744643637954</v>
      </c>
      <c r="BS704" s="130">
        <f t="shared" ref="BS704" si="13364">K704/K715</f>
        <v>3.7333333333333336E-2</v>
      </c>
      <c r="BT704" s="131">
        <f t="shared" ref="BT704" si="13365">L704/L715</f>
        <v>9.2741246797608881E-2</v>
      </c>
      <c r="BU704" s="129">
        <f t="shared" ref="BU704" si="13366">M704/M715</f>
        <v>4.1233140655105971E-2</v>
      </c>
      <c r="BV704" s="133">
        <f t="shared" ref="BV704" si="13367">N704/N715</f>
        <v>8.3522335075436341E-2</v>
      </c>
      <c r="BW704" s="134">
        <f t="shared" ref="BW704" si="13368">O704/O715</f>
        <v>6.2537522513508109E-2</v>
      </c>
      <c r="BX704" s="129">
        <f t="shared" ref="BX704" si="13369">P704/P715</f>
        <v>8.8287965616045849E-2</v>
      </c>
      <c r="BY704" s="130">
        <f t="shared" ref="BY704" si="13370">Q704/Q715</f>
        <v>6.0956175298804781E-2</v>
      </c>
      <c r="BZ704" s="131">
        <f t="shared" ref="BZ704" si="13371">R704/R715</f>
        <v>7.8724387613618857E-2</v>
      </c>
      <c r="CA704" s="132">
        <f t="shared" ref="CA704" si="13372">S704/S715</f>
        <v>7.4167190446260217E-2</v>
      </c>
      <c r="CB704" s="129">
        <f t="shared" ref="CB704" si="13373">T704/T715</f>
        <v>0.1409090909090909</v>
      </c>
      <c r="CC704" s="130">
        <f t="shared" ref="CC704" si="13374">U704/U715</f>
        <v>2.8322440087145968E-2</v>
      </c>
      <c r="CD704" s="131">
        <f t="shared" ref="CD704" si="13375">V704/V715</f>
        <v>8.8282247765006386E-2</v>
      </c>
      <c r="CE704" s="132">
        <f t="shared" ref="CE704" si="13376">W704/W715</f>
        <v>7.0616603513606616E-2</v>
      </c>
      <c r="CF704" s="129">
        <f t="shared" ref="CF704" si="13377">X704/X715</f>
        <v>0.11024121878967415</v>
      </c>
      <c r="CG704" s="130">
        <f t="shared" ref="CG704" si="13378">Y704/Y715</f>
        <v>6.6458658346333854E-2</v>
      </c>
      <c r="CH704" s="131">
        <f t="shared" ref="CH704" si="13379">Z704/Z715</f>
        <v>7.8863636363636358E-2</v>
      </c>
      <c r="CI704" s="129">
        <f t="shared" ref="CI704" si="13380">AA704/AA715</f>
        <v>8.3480196642240975E-2</v>
      </c>
      <c r="CJ704" s="135">
        <f t="shared" ref="CJ704" si="13381">AB704/AB715</f>
        <v>8.0639508888110112E-2</v>
      </c>
      <c r="CK704" s="136">
        <f t="shared" ref="CK704" si="13382">AC704/AC715</f>
        <v>7.2606780031314863E-2</v>
      </c>
    </row>
    <row r="705" spans="1:89" x14ac:dyDescent="0.15">
      <c r="A705" s="146" t="s">
        <v>30</v>
      </c>
      <c r="B705" s="203">
        <v>604</v>
      </c>
      <c r="C705" s="197">
        <v>1155</v>
      </c>
      <c r="D705" s="198">
        <v>323</v>
      </c>
      <c r="E705" s="199">
        <v>396</v>
      </c>
      <c r="F705" s="196">
        <v>512</v>
      </c>
      <c r="G705" s="200">
        <v>1027</v>
      </c>
      <c r="H705" s="198">
        <v>947</v>
      </c>
      <c r="I705" s="199">
        <v>1083</v>
      </c>
      <c r="J705" s="196">
        <v>261</v>
      </c>
      <c r="K705" s="197">
        <v>86</v>
      </c>
      <c r="L705" s="198">
        <v>635</v>
      </c>
      <c r="M705" s="196">
        <v>236</v>
      </c>
      <c r="N705" s="201">
        <v>1069</v>
      </c>
      <c r="O705" s="204">
        <v>709</v>
      </c>
      <c r="P705" s="196">
        <v>536</v>
      </c>
      <c r="Q705" s="197">
        <v>468</v>
      </c>
      <c r="R705" s="198">
        <v>516</v>
      </c>
      <c r="S705" s="199">
        <v>593</v>
      </c>
      <c r="T705" s="196">
        <v>270</v>
      </c>
      <c r="U705" s="200">
        <v>40</v>
      </c>
      <c r="V705" s="198">
        <v>652</v>
      </c>
      <c r="W705" s="205">
        <v>442</v>
      </c>
      <c r="X705" s="196">
        <v>536</v>
      </c>
      <c r="Y705" s="200">
        <v>242</v>
      </c>
      <c r="Z705" s="198">
        <v>664</v>
      </c>
      <c r="AA705" s="196">
        <v>948</v>
      </c>
      <c r="AB705" s="172">
        <f t="shared" si="13026"/>
        <v>7525</v>
      </c>
      <c r="AC705" s="173">
        <f t="shared" si="13027"/>
        <v>7425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7.2491598655784931E-2</v>
      </c>
      <c r="BK705" s="130">
        <f t="shared" ref="BK705" si="13383">C705/C715</f>
        <v>0.12084118016321406</v>
      </c>
      <c r="BL705" s="131">
        <f t="shared" ref="BL705" si="13384">D705/D715</f>
        <v>9.5618709295441084E-2</v>
      </c>
      <c r="BM705" s="132">
        <f t="shared" ref="BM705" si="13385">E705/E715</f>
        <v>9.2783505154639179E-2</v>
      </c>
      <c r="BN705" s="129">
        <f t="shared" ref="BN705" si="13386">F705/F715</f>
        <v>6.1627347135291284E-2</v>
      </c>
      <c r="BO705" s="130">
        <f t="shared" ref="BO705" si="13387">G705/G715</f>
        <v>0.12927995971802619</v>
      </c>
      <c r="BP705" s="131">
        <f t="shared" ref="BP705" si="13388">H705/H715</f>
        <v>8.7482678983833717E-2</v>
      </c>
      <c r="BQ705" s="132">
        <f t="shared" ref="BQ705" si="13389">I705/I715</f>
        <v>9.8391932406650312E-2</v>
      </c>
      <c r="BR705" s="129">
        <f t="shared" ref="BR705" si="13390">J705/J715</f>
        <v>0.11412330564057717</v>
      </c>
      <c r="BS705" s="130">
        <f t="shared" ref="BS705" si="13391">K705/K715</f>
        <v>4.5866666666666667E-2</v>
      </c>
      <c r="BT705" s="131">
        <f t="shared" ref="BT705" si="13392">L705/L715</f>
        <v>0.10845431255337319</v>
      </c>
      <c r="BU705" s="129">
        <f t="shared" ref="BU705" si="13393">M705/M715</f>
        <v>4.5472061657032756E-2</v>
      </c>
      <c r="BV705" s="133">
        <f t="shared" ref="BV705" si="13394">N705/N715</f>
        <v>0.10541366729119417</v>
      </c>
      <c r="BW705" s="134">
        <f t="shared" ref="BW705" si="13395">O705/O715</f>
        <v>7.0942565539323599E-2</v>
      </c>
      <c r="BX705" s="129">
        <f t="shared" ref="BX705" si="13396">P705/P715</f>
        <v>9.5988538681948427E-2</v>
      </c>
      <c r="BY705" s="130">
        <f t="shared" ref="BY705" si="13397">Q705/Q715</f>
        <v>9.3227091633466139E-2</v>
      </c>
      <c r="BZ705" s="131">
        <f t="shared" ref="BZ705" si="13398">R705/R715</f>
        <v>7.9494684948390085E-2</v>
      </c>
      <c r="CA705" s="132">
        <f t="shared" ref="CA705" si="13399">S705/S715</f>
        <v>9.3180389692017598E-2</v>
      </c>
      <c r="CB705" s="129">
        <f t="shared" ref="CB705" si="13400">T705/T715</f>
        <v>0.15340909090909091</v>
      </c>
      <c r="CC705" s="130">
        <f t="shared" ref="CC705" si="13401">U705/U715</f>
        <v>2.9048656499636893E-2</v>
      </c>
      <c r="CD705" s="131">
        <f t="shared" ref="CD705" si="13402">V705/V715</f>
        <v>0.10408684546615581</v>
      </c>
      <c r="CE705" s="132">
        <f t="shared" ref="CE705" si="13403">W705/W715</f>
        <v>7.6128143300034451E-2</v>
      </c>
      <c r="CF705" s="129">
        <f t="shared" ref="CF705" si="13404">X705/X715</f>
        <v>0.11341515023275497</v>
      </c>
      <c r="CG705" s="130">
        <f t="shared" ref="CG705" si="13405">Y705/Y715</f>
        <v>7.550702028081123E-2</v>
      </c>
      <c r="CH705" s="131">
        <f t="shared" ref="CH705" si="13406">Z705/Z715</f>
        <v>7.5454545454545455E-2</v>
      </c>
      <c r="CI705" s="129">
        <f t="shared" ref="CI705" si="13407">AA705/AA715</f>
        <v>8.7932473796493826E-2</v>
      </c>
      <c r="CJ705" s="135">
        <f t="shared" ref="CJ705" si="13408">AB705/AB715</f>
        <v>9.0935456973329623E-2</v>
      </c>
      <c r="CK705" s="136">
        <f t="shared" ref="CK705" si="13409">AC705/AC715</f>
        <v>9.0121254050904848E-2</v>
      </c>
    </row>
    <row r="706" spans="1:89" x14ac:dyDescent="0.15">
      <c r="A706" s="137" t="s">
        <v>31</v>
      </c>
      <c r="B706" s="206">
        <v>680</v>
      </c>
      <c r="C706" s="190">
        <v>917</v>
      </c>
      <c r="D706" s="191">
        <v>227</v>
      </c>
      <c r="E706" s="192">
        <v>339</v>
      </c>
      <c r="F706" s="189">
        <v>412</v>
      </c>
      <c r="G706" s="193">
        <v>970</v>
      </c>
      <c r="H706" s="191">
        <v>791</v>
      </c>
      <c r="I706" s="192">
        <v>1058</v>
      </c>
      <c r="J706" s="189">
        <v>221</v>
      </c>
      <c r="K706" s="190">
        <v>60</v>
      </c>
      <c r="L706" s="191">
        <v>717</v>
      </c>
      <c r="M706" s="189">
        <v>186</v>
      </c>
      <c r="N706" s="194">
        <v>844</v>
      </c>
      <c r="O706" s="207">
        <v>600</v>
      </c>
      <c r="P706" s="189">
        <v>384</v>
      </c>
      <c r="Q706" s="190">
        <v>418</v>
      </c>
      <c r="R706" s="191">
        <v>389</v>
      </c>
      <c r="S706" s="192">
        <v>618</v>
      </c>
      <c r="T706" s="189">
        <v>151</v>
      </c>
      <c r="U706" s="193">
        <v>37</v>
      </c>
      <c r="V706" s="191">
        <v>701</v>
      </c>
      <c r="W706" s="208">
        <v>313</v>
      </c>
      <c r="X706" s="189">
        <v>406</v>
      </c>
      <c r="Y706" s="193">
        <v>222</v>
      </c>
      <c r="Z706" s="191">
        <v>495</v>
      </c>
      <c r="AA706" s="189">
        <v>1023</v>
      </c>
      <c r="AB706" s="172">
        <f t="shared" si="13026"/>
        <v>6418</v>
      </c>
      <c r="AC706" s="173">
        <f t="shared" si="13027"/>
        <v>6761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8.1613058089294283E-2</v>
      </c>
      <c r="BK706" s="130">
        <f t="shared" ref="BK706" si="13410">C706/C715</f>
        <v>9.5940573341703292E-2</v>
      </c>
      <c r="BL706" s="131">
        <f t="shared" ref="BL706" si="13411">D706/D715</f>
        <v>6.7199526346950852E-2</v>
      </c>
      <c r="BM706" s="132">
        <f t="shared" ref="BM706" si="13412">E706/E715</f>
        <v>7.9428303655107779E-2</v>
      </c>
      <c r="BN706" s="129">
        <f t="shared" ref="BN706" si="13413">F706/F715</f>
        <v>4.9590755897929703E-2</v>
      </c>
      <c r="BO706" s="130">
        <f t="shared" ref="BO706" si="13414">G706/G715</f>
        <v>0.12210473313192347</v>
      </c>
      <c r="BP706" s="131">
        <f t="shared" ref="BP706" si="13415">H706/H715</f>
        <v>7.30715935334873E-2</v>
      </c>
      <c r="BQ706" s="132">
        <f t="shared" ref="BQ706" si="13416">I706/I715</f>
        <v>9.6120650495139459E-2</v>
      </c>
      <c r="BR706" s="129">
        <f t="shared" ref="BR706" si="13417">J706/J715</f>
        <v>9.6633143856580672E-2</v>
      </c>
      <c r="BS706" s="130">
        <f t="shared" ref="BS706" si="13418">K706/K715</f>
        <v>3.2000000000000001E-2</v>
      </c>
      <c r="BT706" s="131">
        <f t="shared" ref="BT706" si="13419">L706/L715</f>
        <v>0.12245943637916311</v>
      </c>
      <c r="BU706" s="129">
        <f t="shared" ref="BU706" si="13420">M706/M715</f>
        <v>3.5838150289017344E-2</v>
      </c>
      <c r="BV706" s="133">
        <f t="shared" ref="BV706" si="13421">N706/N715</f>
        <v>8.3226506261709896E-2</v>
      </c>
      <c r="BW706" s="134">
        <f t="shared" ref="BW706" si="13422">O706/O715</f>
        <v>6.0036021612967783E-2</v>
      </c>
      <c r="BX706" s="129">
        <f t="shared" ref="BX706" si="13423">P706/P715</f>
        <v>6.8767908309455589E-2</v>
      </c>
      <c r="BY706" s="130">
        <f t="shared" ref="BY706" si="13424">Q706/Q715</f>
        <v>8.3266932270916333E-2</v>
      </c>
      <c r="BZ706" s="131">
        <f t="shared" ref="BZ706" si="13425">R706/R715</f>
        <v>5.9929132645201048E-2</v>
      </c>
      <c r="CA706" s="132">
        <f t="shared" ref="CA706" si="13426">S706/S715</f>
        <v>9.7108736643620366E-2</v>
      </c>
      <c r="CB706" s="129">
        <f t="shared" ref="CB706" si="13427">T706/T715</f>
        <v>8.579545454545455E-2</v>
      </c>
      <c r="CC706" s="130">
        <f t="shared" ref="CC706" si="13428">U706/U715</f>
        <v>2.6870007262164125E-2</v>
      </c>
      <c r="CD706" s="131">
        <f t="shared" ref="CD706" si="13429">V706/V715</f>
        <v>0.11190932311621966</v>
      </c>
      <c r="CE706" s="132">
        <f t="shared" ref="CE706" si="13430">W706/W715</f>
        <v>5.3909748535997247E-2</v>
      </c>
      <c r="CF706" s="129">
        <f t="shared" ref="CF706" si="13431">X706/X715</f>
        <v>8.5907744392721114E-2</v>
      </c>
      <c r="CG706" s="130">
        <f t="shared" ref="CG706" si="13432">Y706/Y715</f>
        <v>6.926677067082683E-2</v>
      </c>
      <c r="CH706" s="131">
        <f t="shared" ref="CH706" si="13433">Z706/Z715</f>
        <v>5.6250000000000001E-2</v>
      </c>
      <c r="CI706" s="129">
        <f t="shared" ref="CI706" si="13434">AA706/AA715</f>
        <v>9.4889156850013909E-2</v>
      </c>
      <c r="CJ706" s="135">
        <f t="shared" ref="CJ706" si="13435">AB706/AB715</f>
        <v>7.7557975130209914E-2</v>
      </c>
      <c r="CK706" s="136">
        <f t="shared" ref="CK706" si="13436">AC706/AC715</f>
        <v>8.2061925742514169E-2</v>
      </c>
    </row>
    <row r="707" spans="1:89" x14ac:dyDescent="0.15">
      <c r="A707" s="146" t="s">
        <v>32</v>
      </c>
      <c r="B707" s="203">
        <v>713</v>
      </c>
      <c r="C707" s="197">
        <v>871</v>
      </c>
      <c r="D707" s="198">
        <v>140</v>
      </c>
      <c r="E707" s="199">
        <v>361</v>
      </c>
      <c r="F707" s="196">
        <v>358</v>
      </c>
      <c r="G707" s="200">
        <v>1076</v>
      </c>
      <c r="H707" s="198">
        <v>794</v>
      </c>
      <c r="I707" s="199">
        <v>1022</v>
      </c>
      <c r="J707" s="196">
        <v>191</v>
      </c>
      <c r="K707" s="197">
        <v>56</v>
      </c>
      <c r="L707" s="198">
        <v>474</v>
      </c>
      <c r="M707" s="196">
        <v>174</v>
      </c>
      <c r="N707" s="201">
        <v>866</v>
      </c>
      <c r="O707" s="204">
        <v>596</v>
      </c>
      <c r="P707" s="196">
        <v>288</v>
      </c>
      <c r="Q707" s="197">
        <v>463</v>
      </c>
      <c r="R707" s="198">
        <v>316</v>
      </c>
      <c r="S707" s="199">
        <v>515</v>
      </c>
      <c r="T707" s="196">
        <v>104</v>
      </c>
      <c r="U707" s="200">
        <v>31</v>
      </c>
      <c r="V707" s="198">
        <v>668</v>
      </c>
      <c r="W707" s="205">
        <v>293</v>
      </c>
      <c r="X707" s="196">
        <v>269</v>
      </c>
      <c r="Y707" s="200">
        <v>219</v>
      </c>
      <c r="Z707" s="198">
        <v>405</v>
      </c>
      <c r="AA707" s="196">
        <v>817</v>
      </c>
      <c r="AB707" s="172">
        <f t="shared" si="13026"/>
        <v>5586</v>
      </c>
      <c r="AC707" s="173">
        <f t="shared" si="13027"/>
        <v>6494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8.557369179068651E-2</v>
      </c>
      <c r="BK707" s="130">
        <f t="shared" ref="BK707" si="13437">C707/C715</f>
        <v>9.1127851014856667E-2</v>
      </c>
      <c r="BL707" s="131">
        <f t="shared" ref="BL707" si="13438">D707/D715</f>
        <v>4.1444641799881589E-2</v>
      </c>
      <c r="BM707" s="132">
        <f t="shared" ref="BM707" si="13439">E707/E715</f>
        <v>8.4582942830365507E-2</v>
      </c>
      <c r="BN707" s="129">
        <f t="shared" ref="BN707" si="13440">F707/F715</f>
        <v>4.3090996629754456E-2</v>
      </c>
      <c r="BO707" s="130">
        <f t="shared" ref="BO707" si="13441">G707/G715</f>
        <v>0.13544813695871097</v>
      </c>
      <c r="BP707" s="131">
        <f t="shared" ref="BP707" si="13442">H707/H715</f>
        <v>7.3348729792147807E-2</v>
      </c>
      <c r="BQ707" s="132">
        <f t="shared" ref="BQ707" si="13443">I707/I715</f>
        <v>9.2850004542563827E-2</v>
      </c>
      <c r="BR707" s="129">
        <f t="shared" ref="BR707" si="13444">J707/J715</f>
        <v>8.3515522518583296E-2</v>
      </c>
      <c r="BS707" s="130">
        <f t="shared" ref="BS707" si="13445">K707/K715</f>
        <v>2.9866666666666666E-2</v>
      </c>
      <c r="BT707" s="131">
        <f t="shared" ref="BT707" si="13446">L707/L715</f>
        <v>8.0956447480785648E-2</v>
      </c>
      <c r="BU707" s="129">
        <f t="shared" ref="BU707" si="13447">M707/M715</f>
        <v>3.3526011560693639E-2</v>
      </c>
      <c r="BV707" s="133">
        <f t="shared" ref="BV707" si="13448">N707/N715</f>
        <v>8.5395917562370569E-2</v>
      </c>
      <c r="BW707" s="134">
        <f t="shared" ref="BW707" si="13449">O707/O715</f>
        <v>5.9635781468881328E-2</v>
      </c>
      <c r="BX707" s="129">
        <f t="shared" ref="BX707" si="13450">P707/P715</f>
        <v>5.1575931232091692E-2</v>
      </c>
      <c r="BY707" s="130">
        <f t="shared" ref="BY707" si="13451">Q707/Q715</f>
        <v>9.223107569721116E-2</v>
      </c>
      <c r="BZ707" s="131">
        <f t="shared" ref="BZ707" si="13452">R707/R715</f>
        <v>4.8682791557541211E-2</v>
      </c>
      <c r="CA707" s="132">
        <f t="shared" ref="CA707" si="13453">S707/S715</f>
        <v>8.0923947203016974E-2</v>
      </c>
      <c r="CB707" s="129">
        <f t="shared" ref="CB707" si="13454">T707/T715</f>
        <v>5.909090909090909E-2</v>
      </c>
      <c r="CC707" s="130">
        <f t="shared" ref="CC707" si="13455">U707/U715</f>
        <v>2.2512708787218592E-2</v>
      </c>
      <c r="CD707" s="131">
        <f t="shared" ref="CD707" si="13456">V707/V715</f>
        <v>0.10664112388250319</v>
      </c>
      <c r="CE707" s="132">
        <f t="shared" ref="CE707" si="13457">W707/W715</f>
        <v>5.0465036169479852E-2</v>
      </c>
      <c r="CF707" s="129">
        <f t="shared" ref="CF707" si="13458">X707/X715</f>
        <v>5.6919170545916206E-2</v>
      </c>
      <c r="CG707" s="130">
        <f t="shared" ref="CG707" si="13459">Y707/Y715</f>
        <v>6.8330733229329171E-2</v>
      </c>
      <c r="CH707" s="131">
        <f t="shared" ref="CH707" si="13460">Z707/Z715</f>
        <v>4.6022727272727271E-2</v>
      </c>
      <c r="CI707" s="129">
        <f t="shared" ref="CI707" si="13461">AA707/AA715</f>
        <v>7.578146739634542E-2</v>
      </c>
      <c r="CJ707" s="135">
        <f t="shared" ref="CJ707" si="13462">AB707/AB715</f>
        <v>6.7503715967178649E-2</v>
      </c>
      <c r="CK707" s="136">
        <f t="shared" ref="CK707" si="13463">AC707/AC715</f>
        <v>7.8821201859471529E-2</v>
      </c>
    </row>
    <row r="708" spans="1:89" x14ac:dyDescent="0.15">
      <c r="A708" s="137" t="s">
        <v>33</v>
      </c>
      <c r="B708" s="206">
        <v>389</v>
      </c>
      <c r="C708" s="190">
        <v>488</v>
      </c>
      <c r="D708" s="191">
        <v>96</v>
      </c>
      <c r="E708" s="192">
        <v>204</v>
      </c>
      <c r="F708" s="189">
        <v>213</v>
      </c>
      <c r="G708" s="193">
        <v>674</v>
      </c>
      <c r="H708" s="191">
        <v>537</v>
      </c>
      <c r="I708" s="192">
        <v>569</v>
      </c>
      <c r="J708" s="189">
        <v>125</v>
      </c>
      <c r="K708" s="190">
        <v>48</v>
      </c>
      <c r="L708" s="191">
        <v>347</v>
      </c>
      <c r="M708" s="189">
        <v>157</v>
      </c>
      <c r="N708" s="194">
        <v>443</v>
      </c>
      <c r="O708" s="207">
        <v>545</v>
      </c>
      <c r="P708" s="189">
        <v>203</v>
      </c>
      <c r="Q708" s="190">
        <v>314</v>
      </c>
      <c r="R708" s="191">
        <v>294</v>
      </c>
      <c r="S708" s="192">
        <v>447</v>
      </c>
      <c r="T708" s="189">
        <v>66</v>
      </c>
      <c r="U708" s="193">
        <v>55</v>
      </c>
      <c r="V708" s="191">
        <v>525</v>
      </c>
      <c r="W708" s="208">
        <v>203</v>
      </c>
      <c r="X708" s="189">
        <v>188</v>
      </c>
      <c r="Y708" s="193">
        <v>152</v>
      </c>
      <c r="Z708" s="191">
        <v>275</v>
      </c>
      <c r="AA708" s="189">
        <v>661</v>
      </c>
      <c r="AB708" s="172">
        <f t="shared" si="13026"/>
        <v>3701</v>
      </c>
      <c r="AC708" s="173">
        <f t="shared" si="13027"/>
        <v>4517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4.6687469995199231E-2</v>
      </c>
      <c r="BK708" s="130">
        <f t="shared" ref="BK708" si="13464">C708/C715</f>
        <v>5.1056706423938066E-2</v>
      </c>
      <c r="BL708" s="131">
        <f t="shared" ref="BL708" si="13465">D708/D715</f>
        <v>2.8419182948490232E-2</v>
      </c>
      <c r="BM708" s="132">
        <f t="shared" ref="BM708" si="13466">E708/E715</f>
        <v>4.779756326148079E-2</v>
      </c>
      <c r="BN708" s="129">
        <f t="shared" ref="BN708" si="13467">F708/F715</f>
        <v>2.5637939335580163E-2</v>
      </c>
      <c r="BO708" s="130">
        <f t="shared" ref="BO708" si="13468">G708/G715</f>
        <v>8.4843907351460218E-2</v>
      </c>
      <c r="BP708" s="131">
        <f t="shared" ref="BP708" si="13469">H708/H715</f>
        <v>4.9607390300230945E-2</v>
      </c>
      <c r="BQ708" s="132">
        <f t="shared" ref="BQ708" si="13470">I708/I715</f>
        <v>5.1694376305987097E-2</v>
      </c>
      <c r="BR708" s="129">
        <f t="shared" ref="BR708" si="13471">J708/J715</f>
        <v>5.4656755574989072E-2</v>
      </c>
      <c r="BS708" s="130">
        <f t="shared" ref="BS708" si="13472">K708/K715</f>
        <v>2.5600000000000001E-2</v>
      </c>
      <c r="BT708" s="131">
        <f t="shared" ref="BT708" si="13473">L708/L715</f>
        <v>5.9265584970111015E-2</v>
      </c>
      <c r="BU708" s="129">
        <f t="shared" ref="BU708" si="13474">M708/M715</f>
        <v>3.0250481695568401E-2</v>
      </c>
      <c r="BV708" s="133">
        <f t="shared" ref="BV708" si="13475">N708/N715</f>
        <v>4.3684054826940141E-2</v>
      </c>
      <c r="BW708" s="134">
        <f t="shared" ref="BW708" si="13476">O708/O715</f>
        <v>5.4532719631779067E-2</v>
      </c>
      <c r="BX708" s="129">
        <f t="shared" ref="BX708" si="13477">P708/P715</f>
        <v>3.6353868194842404E-2</v>
      </c>
      <c r="BY708" s="130">
        <f t="shared" ref="BY708" si="13478">Q708/Q715</f>
        <v>6.2549800796812743E-2</v>
      </c>
      <c r="BZ708" s="131">
        <f t="shared" ref="BZ708" si="13479">R708/R715</f>
        <v>4.5293483284547832E-2</v>
      </c>
      <c r="CA708" s="132">
        <f t="shared" ref="CA708" si="13480">S708/S715</f>
        <v>7.0238843494657449E-2</v>
      </c>
      <c r="CB708" s="129">
        <f t="shared" ref="CB708" si="13481">T708/T715</f>
        <v>3.7499999999999999E-2</v>
      </c>
      <c r="CC708" s="130">
        <f t="shared" ref="CC708" si="13482">U708/U715</f>
        <v>3.9941902687000728E-2</v>
      </c>
      <c r="CD708" s="131">
        <f t="shared" ref="CD708" si="13483">V708/V715</f>
        <v>8.3812260536398467E-2</v>
      </c>
      <c r="CE708" s="132">
        <f t="shared" ref="CE708" si="13484">W708/W715</f>
        <v>3.4963830520151569E-2</v>
      </c>
      <c r="CF708" s="129">
        <f t="shared" ref="CF708" si="13485">X708/X715</f>
        <v>3.977994075327973E-2</v>
      </c>
      <c r="CG708" s="130">
        <f t="shared" ref="CG708" si="13486">Y708/Y715</f>
        <v>4.7425897035881438E-2</v>
      </c>
      <c r="CH708" s="131">
        <f t="shared" ref="CH708" si="13487">Z708/Z715</f>
        <v>3.125E-2</v>
      </c>
      <c r="CI708" s="129">
        <f t="shared" ref="CI708" si="13488">AA708/AA715</f>
        <v>6.131156664502365E-2</v>
      </c>
      <c r="CJ708" s="135">
        <f t="shared" ref="CJ708" si="13489">AB708/AB715</f>
        <v>4.4724535050935939E-2</v>
      </c>
      <c r="CK708" s="136">
        <f t="shared" ref="CK708" si="13490">AC708/AC715</f>
        <v>5.4825280073796258E-2</v>
      </c>
    </row>
    <row r="709" spans="1:89" x14ac:dyDescent="0.15">
      <c r="A709" s="146" t="s">
        <v>34</v>
      </c>
      <c r="B709" s="203">
        <v>32</v>
      </c>
      <c r="C709" s="197">
        <v>244</v>
      </c>
      <c r="D709" s="198">
        <v>23</v>
      </c>
      <c r="E709" s="199">
        <v>163</v>
      </c>
      <c r="F709" s="196">
        <v>61</v>
      </c>
      <c r="G709" s="200">
        <v>312</v>
      </c>
      <c r="H709" s="198">
        <v>173</v>
      </c>
      <c r="I709" s="199">
        <v>359</v>
      </c>
      <c r="J709" s="196">
        <v>25</v>
      </c>
      <c r="K709" s="197">
        <v>34</v>
      </c>
      <c r="L709" s="198">
        <v>308</v>
      </c>
      <c r="M709" s="196">
        <v>55</v>
      </c>
      <c r="N709" s="201">
        <v>261</v>
      </c>
      <c r="O709" s="204">
        <v>231</v>
      </c>
      <c r="P709" s="196">
        <v>105</v>
      </c>
      <c r="Q709" s="197">
        <v>156</v>
      </c>
      <c r="R709" s="198">
        <v>140</v>
      </c>
      <c r="S709" s="199">
        <v>217</v>
      </c>
      <c r="T709" s="196">
        <v>30</v>
      </c>
      <c r="U709" s="200">
        <v>54</v>
      </c>
      <c r="V709" s="198">
        <v>218</v>
      </c>
      <c r="W709" s="205">
        <v>79</v>
      </c>
      <c r="X709" s="196">
        <v>84</v>
      </c>
      <c r="Y709" s="200">
        <v>92</v>
      </c>
      <c r="Z709" s="198">
        <v>174</v>
      </c>
      <c r="AA709" s="196">
        <v>231</v>
      </c>
      <c r="AB709" s="172">
        <f t="shared" si="13026"/>
        <v>1634</v>
      </c>
      <c r="AC709" s="173">
        <f t="shared" si="13027"/>
        <v>2227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3.840614498319731E-3</v>
      </c>
      <c r="BK709" s="130">
        <f t="shared" ref="BK709" si="13491">C709/C715</f>
        <v>2.5528353211969033E-2</v>
      </c>
      <c r="BL709" s="131">
        <f t="shared" ref="BL709" si="13492">D709/D715</f>
        <v>6.8087625814091182E-3</v>
      </c>
      <c r="BM709" s="132">
        <f t="shared" ref="BM709" si="13493">E709/E715</f>
        <v>3.8191190253045924E-2</v>
      </c>
      <c r="BN709" s="129">
        <f t="shared" ref="BN709" si="13494">F709/F715</f>
        <v>7.3423206547905632E-3</v>
      </c>
      <c r="BO709" s="130">
        <f t="shared" ref="BO709" si="13495">G709/G715</f>
        <v>3.9274924471299093E-2</v>
      </c>
      <c r="BP709" s="131">
        <f t="shared" ref="BP709" si="13496">H709/H715</f>
        <v>1.5981524249422632E-2</v>
      </c>
      <c r="BQ709" s="132">
        <f t="shared" ref="BQ709" si="13497">I709/I715</f>
        <v>3.2615608249295901E-2</v>
      </c>
      <c r="BR709" s="129">
        <f t="shared" ref="BR709" si="13498">J709/J715</f>
        <v>1.0931351114997814E-2</v>
      </c>
      <c r="BS709" s="130">
        <f t="shared" ref="BS709" si="13499">K709/K715</f>
        <v>1.8133333333333335E-2</v>
      </c>
      <c r="BT709" s="131">
        <f t="shared" ref="BT709" si="13500">L709/L715</f>
        <v>5.2604611443210929E-2</v>
      </c>
      <c r="BU709" s="129">
        <f t="shared" ref="BU709" si="13501">M709/M715</f>
        <v>1.0597302504816955E-2</v>
      </c>
      <c r="BV709" s="133">
        <f t="shared" ref="BV709" si="13502">N709/N715</f>
        <v>2.5737106794201756E-2</v>
      </c>
      <c r="BW709" s="134">
        <f t="shared" ref="BW709" si="13503">O709/O715</f>
        <v>2.3113868320992596E-2</v>
      </c>
      <c r="BX709" s="129">
        <f t="shared" ref="BX709" si="13504">P709/P715</f>
        <v>1.8803724928366763E-2</v>
      </c>
      <c r="BY709" s="130">
        <f t="shared" ref="BY709" si="13505">Q709/Q715</f>
        <v>3.1075697211155377E-2</v>
      </c>
      <c r="BZ709" s="131">
        <f t="shared" ref="BZ709" si="13506">R709/R715</f>
        <v>2.1568325373594207E-2</v>
      </c>
      <c r="CA709" s="132">
        <f t="shared" ref="CA709" si="13507">S709/S715</f>
        <v>3.4098051539912008E-2</v>
      </c>
      <c r="CB709" s="129">
        <f t="shared" ref="CB709" si="13508">T709/T715</f>
        <v>1.7045454545454544E-2</v>
      </c>
      <c r="CC709" s="130">
        <f t="shared" ref="CC709" si="13509">U709/U715</f>
        <v>3.9215686274509803E-2</v>
      </c>
      <c r="CD709" s="131">
        <f t="shared" ref="CD709" si="13510">V709/V715</f>
        <v>3.4802043422733075E-2</v>
      </c>
      <c r="CE709" s="132">
        <f t="shared" ref="CE709" si="13511">W709/W715</f>
        <v>1.3606613847743714E-2</v>
      </c>
      <c r="CF709" s="129">
        <f t="shared" ref="CF709" si="13512">X709/X715</f>
        <v>1.7774016081252644E-2</v>
      </c>
      <c r="CG709" s="130">
        <f t="shared" ref="CG709" si="13513">Y709/Y715</f>
        <v>2.8705148205928236E-2</v>
      </c>
      <c r="CH709" s="131">
        <f t="shared" ref="CH709" si="13514">Z709/Z715</f>
        <v>1.9772727272727272E-2</v>
      </c>
      <c r="CI709" s="129">
        <f t="shared" ref="CI709" si="13515">AA709/AA715</f>
        <v>2.1426583804841852E-2</v>
      </c>
      <c r="CJ709" s="135">
        <f t="shared" ref="CJ709" si="13516">AB709/AB715</f>
        <v>1.9745984942780147E-2</v>
      </c>
      <c r="CK709" s="136">
        <f t="shared" ref="CK709" si="13517">AC709/AC715</f>
        <v>2.7030307443954897E-2</v>
      </c>
    </row>
    <row r="710" spans="1:89" x14ac:dyDescent="0.15">
      <c r="A710" s="137" t="s">
        <v>35</v>
      </c>
      <c r="B710" s="206">
        <v>0</v>
      </c>
      <c r="C710" s="190">
        <v>105</v>
      </c>
      <c r="D710" s="191">
        <v>0</v>
      </c>
      <c r="E710" s="192">
        <v>59</v>
      </c>
      <c r="F710" s="189">
        <v>1</v>
      </c>
      <c r="G710" s="193">
        <v>81</v>
      </c>
      <c r="H710" s="191">
        <v>25</v>
      </c>
      <c r="I710" s="192">
        <v>89</v>
      </c>
      <c r="J710" s="189">
        <v>3</v>
      </c>
      <c r="K710" s="190">
        <v>11</v>
      </c>
      <c r="L710" s="191">
        <v>47</v>
      </c>
      <c r="M710" s="189">
        <v>10</v>
      </c>
      <c r="N710" s="194">
        <v>34</v>
      </c>
      <c r="O710" s="207">
        <v>27</v>
      </c>
      <c r="P710" s="189">
        <v>10</v>
      </c>
      <c r="Q710" s="190">
        <v>26</v>
      </c>
      <c r="R710" s="191">
        <v>24</v>
      </c>
      <c r="S710" s="192">
        <v>16</v>
      </c>
      <c r="T710" s="189">
        <v>3</v>
      </c>
      <c r="U710" s="193">
        <v>6</v>
      </c>
      <c r="V710" s="191">
        <v>11</v>
      </c>
      <c r="W710" s="208">
        <v>12</v>
      </c>
      <c r="X710" s="189">
        <v>9</v>
      </c>
      <c r="Y710" s="193">
        <v>14</v>
      </c>
      <c r="Z710" s="191">
        <v>27</v>
      </c>
      <c r="AA710" s="189">
        <v>46</v>
      </c>
      <c r="AB710" s="172">
        <f t="shared" si="13026"/>
        <v>194</v>
      </c>
      <c r="AC710" s="173">
        <f t="shared" si="13027"/>
        <v>502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8">C710/C715</f>
        <v>1.098556183301946E-2</v>
      </c>
      <c r="BL710" s="131">
        <f t="shared" ref="BL710" si="13519">D710/D715</f>
        <v>0</v>
      </c>
      <c r="BM710" s="132">
        <f t="shared" ref="BM710" si="13520">E710/E715</f>
        <v>1.3823805060918463E-2</v>
      </c>
      <c r="BN710" s="129">
        <f t="shared" ref="BN710" si="13521">F710/F715</f>
        <v>1.2036591237361579E-4</v>
      </c>
      <c r="BO710" s="130">
        <f t="shared" ref="BO710" si="13522">G710/G715</f>
        <v>1.0196374622356496E-2</v>
      </c>
      <c r="BP710" s="131">
        <f t="shared" ref="BP710" si="13523">H710/H715</f>
        <v>2.3094688221709007E-3</v>
      </c>
      <c r="BQ710" s="132">
        <f t="shared" ref="BQ710" si="13524">I710/I715</f>
        <v>8.0857636049786498E-3</v>
      </c>
      <c r="BR710" s="129">
        <f t="shared" ref="BR710" si="13525">J710/J715</f>
        <v>1.3117621337997377E-3</v>
      </c>
      <c r="BS710" s="130">
        <f t="shared" ref="BS710" si="13526">K710/K715</f>
        <v>5.8666666666666667E-3</v>
      </c>
      <c r="BT710" s="131">
        <f t="shared" ref="BT710" si="13527">L710/L715</f>
        <v>8.0273270708795894E-3</v>
      </c>
      <c r="BU710" s="129">
        <f t="shared" ref="BU710" si="13528">M710/M715</f>
        <v>1.9267822736030828E-3</v>
      </c>
      <c r="BV710" s="133">
        <f t="shared" ref="BV710" si="13529">N710/N715</f>
        <v>3.3527265555665124E-3</v>
      </c>
      <c r="BW710" s="134">
        <f t="shared" ref="BW710" si="13530">O710/O715</f>
        <v>2.7016209725835502E-3</v>
      </c>
      <c r="BX710" s="129">
        <f t="shared" ref="BX710" si="13531">P710/P715</f>
        <v>1.7908309455587394E-3</v>
      </c>
      <c r="BY710" s="130">
        <f t="shared" ref="BY710" si="13532">Q710/Q715</f>
        <v>5.1792828685258965E-3</v>
      </c>
      <c r="BZ710" s="131">
        <f t="shared" ref="BZ710" si="13533">R710/R715</f>
        <v>3.6974272069018642E-3</v>
      </c>
      <c r="CA710" s="132">
        <f t="shared" ref="CA710" si="13534">S710/S715</f>
        <v>2.51414204902577E-3</v>
      </c>
      <c r="CB710" s="129">
        <f t="shared" ref="CB710" si="13535">T710/T715</f>
        <v>1.7045454545454545E-3</v>
      </c>
      <c r="CC710" s="130">
        <f t="shared" ref="CC710" si="13536">U710/U715</f>
        <v>4.3572984749455342E-3</v>
      </c>
      <c r="CD710" s="131">
        <f t="shared" ref="CD710" si="13537">V710/V715</f>
        <v>1.756066411238825E-3</v>
      </c>
      <c r="CE710" s="132">
        <f t="shared" ref="CE710" si="13538">W710/W715</f>
        <v>2.0668274199104374E-3</v>
      </c>
      <c r="CF710" s="129">
        <f t="shared" ref="CF710" si="13539">X710/X715</f>
        <v>1.9043588658484976E-3</v>
      </c>
      <c r="CG710" s="130">
        <f t="shared" ref="CG710" si="13540">Y710/Y715</f>
        <v>4.3681747269890799E-3</v>
      </c>
      <c r="CH710" s="131">
        <f t="shared" ref="CH710" si="13541">Z710/Z715</f>
        <v>3.068181818181818E-3</v>
      </c>
      <c r="CI710" s="129">
        <f t="shared" ref="CI710" si="13542">AA710/AA715</f>
        <v>4.2667656061589837E-3</v>
      </c>
      <c r="CJ710" s="135">
        <f t="shared" ref="CJ710" si="13543">AB710/AB715</f>
        <v>2.3443825452260396E-3</v>
      </c>
      <c r="CK710" s="136">
        <f t="shared" ref="CK710" si="13544">AC710/AC715</f>
        <v>6.0930464018254865E-3</v>
      </c>
    </row>
    <row r="711" spans="1:89" x14ac:dyDescent="0.15">
      <c r="A711" s="146" t="s">
        <v>36</v>
      </c>
      <c r="B711" s="203">
        <v>0</v>
      </c>
      <c r="C711" s="197">
        <v>18</v>
      </c>
      <c r="D711" s="198">
        <v>0</v>
      </c>
      <c r="E711" s="199">
        <v>5</v>
      </c>
      <c r="F711" s="196">
        <v>0</v>
      </c>
      <c r="G711" s="200">
        <v>1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6"/>
        <v>0</v>
      </c>
      <c r="AC711" s="173">
        <f t="shared" si="13027"/>
        <v>24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5">C711/C715</f>
        <v>1.8832391713747645E-3</v>
      </c>
      <c r="BL711" s="131">
        <f t="shared" ref="BL711" si="13546">D711/D715</f>
        <v>0</v>
      </c>
      <c r="BM711" s="132">
        <f t="shared" ref="BM711" si="13547">E711/E715</f>
        <v>1.1715089034676663E-3</v>
      </c>
      <c r="BN711" s="129">
        <f t="shared" ref="BN711" si="13548">F711/F715</f>
        <v>0</v>
      </c>
      <c r="BO711" s="130">
        <f t="shared" ref="BO711" si="13549">G711/G715</f>
        <v>1.2588116817724068E-4</v>
      </c>
      <c r="BP711" s="131">
        <f t="shared" ref="BP711" si="13550">H711/H715</f>
        <v>0</v>
      </c>
      <c r="BQ711" s="132">
        <f t="shared" ref="BQ711" si="13551">I711/I715</f>
        <v>0</v>
      </c>
      <c r="BR711" s="129">
        <f t="shared" ref="BR711" si="13552">J711/J715</f>
        <v>0</v>
      </c>
      <c r="BS711" s="130">
        <f t="shared" ref="BS711" si="13553">K711/K715</f>
        <v>0</v>
      </c>
      <c r="BT711" s="131">
        <f t="shared" ref="BT711" si="13554">L711/L715</f>
        <v>0</v>
      </c>
      <c r="BU711" s="129">
        <f t="shared" ref="BU711" si="13555">M711/M715</f>
        <v>0</v>
      </c>
      <c r="BV711" s="133">
        <f t="shared" ref="BV711" si="13556">N711/N715</f>
        <v>0</v>
      </c>
      <c r="BW711" s="134">
        <f t="shared" ref="BW711" si="13557">O711/O715</f>
        <v>0</v>
      </c>
      <c r="BX711" s="129">
        <f t="shared" ref="BX711" si="13558">P711/P715</f>
        <v>0</v>
      </c>
      <c r="BY711" s="130">
        <f t="shared" ref="BY711" si="13559">Q711/Q715</f>
        <v>0</v>
      </c>
      <c r="BZ711" s="131">
        <f t="shared" ref="BZ711" si="13560">R711/R715</f>
        <v>0</v>
      </c>
      <c r="CA711" s="132">
        <f t="shared" ref="CA711" si="13561">S711/S715</f>
        <v>0</v>
      </c>
      <c r="CB711" s="129">
        <f t="shared" ref="CB711" si="13562">T711/T715</f>
        <v>0</v>
      </c>
      <c r="CC711" s="130">
        <f t="shared" ref="CC711" si="13563">U711/U715</f>
        <v>0</v>
      </c>
      <c r="CD711" s="131">
        <f t="shared" ref="CD711" si="13564">V711/V715</f>
        <v>0</v>
      </c>
      <c r="CE711" s="132">
        <f t="shared" ref="CE711" si="13565">W711/W715</f>
        <v>0</v>
      </c>
      <c r="CF711" s="129">
        <f t="shared" ref="CF711" si="13566">X711/X715</f>
        <v>0</v>
      </c>
      <c r="CG711" s="130">
        <f t="shared" ref="CG711" si="13567">Y711/Y715</f>
        <v>0</v>
      </c>
      <c r="CH711" s="131">
        <f t="shared" ref="CH711" si="13568">Z711/Z715</f>
        <v>0</v>
      </c>
      <c r="CI711" s="129">
        <f t="shared" ref="CI711" si="13569">AA711/AA715</f>
        <v>0</v>
      </c>
      <c r="CJ711" s="135">
        <f t="shared" ref="CJ711" si="13570">AB711/AB715</f>
        <v>0</v>
      </c>
      <c r="CK711" s="136">
        <f t="shared" ref="CK711" si="13571">AC711/AC715</f>
        <v>2.9130102319484399E-4</v>
      </c>
    </row>
    <row r="712" spans="1:89" x14ac:dyDescent="0.15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si="13026"/>
        <v>0</v>
      </c>
      <c r="AC712" s="173">
        <f t="shared" si="13027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2">C712/C715</f>
        <v>0</v>
      </c>
      <c r="BL712" s="131">
        <f t="shared" ref="BL712" si="13573">D712/D715</f>
        <v>0</v>
      </c>
      <c r="BM712" s="132">
        <f t="shared" ref="BM712" si="13574">E712/E715</f>
        <v>0</v>
      </c>
      <c r="BN712" s="129">
        <f t="shared" ref="BN712" si="13575">F712/F715</f>
        <v>0</v>
      </c>
      <c r="BO712" s="130">
        <f t="shared" ref="BO712" si="13576">G712/G715</f>
        <v>0</v>
      </c>
      <c r="BP712" s="131">
        <f t="shared" ref="BP712" si="13577">H712/H715</f>
        <v>0</v>
      </c>
      <c r="BQ712" s="132">
        <f t="shared" ref="BQ712" si="13578">I712/I715</f>
        <v>0</v>
      </c>
      <c r="BR712" s="129">
        <f t="shared" ref="BR712" si="13579">J712/J715</f>
        <v>0</v>
      </c>
      <c r="BS712" s="130">
        <f t="shared" ref="BS712" si="13580">K712/K715</f>
        <v>0</v>
      </c>
      <c r="BT712" s="131">
        <f t="shared" ref="BT712" si="13581">L712/L715</f>
        <v>0</v>
      </c>
      <c r="BU712" s="129">
        <f t="shared" ref="BU712" si="13582">M712/M715</f>
        <v>0</v>
      </c>
      <c r="BV712" s="133">
        <f t="shared" ref="BV712" si="13583">N712/N715</f>
        <v>0</v>
      </c>
      <c r="BW712" s="134">
        <f t="shared" ref="BW712" si="13584">O712/O715</f>
        <v>0</v>
      </c>
      <c r="BX712" s="129">
        <f t="shared" ref="BX712" si="13585">P712/P715</f>
        <v>0</v>
      </c>
      <c r="BY712" s="130">
        <f t="shared" ref="BY712" si="13586">Q712/Q715</f>
        <v>0</v>
      </c>
      <c r="BZ712" s="131">
        <f t="shared" ref="BZ712" si="13587">R712/R715</f>
        <v>0</v>
      </c>
      <c r="CA712" s="132">
        <f t="shared" ref="CA712" si="13588">S712/S715</f>
        <v>0</v>
      </c>
      <c r="CB712" s="129">
        <f t="shared" ref="CB712" si="13589">T712/T715</f>
        <v>0</v>
      </c>
      <c r="CC712" s="130">
        <f t="shared" ref="CC712" si="13590">U712/U715</f>
        <v>0</v>
      </c>
      <c r="CD712" s="131">
        <f t="shared" ref="CD712" si="13591">V712/V715</f>
        <v>0</v>
      </c>
      <c r="CE712" s="132">
        <f t="shared" ref="CE712" si="13592">W712/W715</f>
        <v>0</v>
      </c>
      <c r="CF712" s="129">
        <f t="shared" ref="CF712" si="13593">X712/X715</f>
        <v>0</v>
      </c>
      <c r="CG712" s="130">
        <f t="shared" ref="CG712" si="13594">Y712/Y715</f>
        <v>0</v>
      </c>
      <c r="CH712" s="131">
        <f t="shared" ref="CH712" si="13595">Z712/Z715</f>
        <v>0</v>
      </c>
      <c r="CI712" s="129">
        <f t="shared" ref="CI712" si="13596">AA712/AA715</f>
        <v>0</v>
      </c>
      <c r="CJ712" s="135">
        <f t="shared" ref="CJ712" si="13597">AB712/AB715</f>
        <v>0</v>
      </c>
      <c r="CK712" s="136">
        <f t="shared" ref="CK712" si="13598">AC712/AC715</f>
        <v>0</v>
      </c>
    </row>
    <row r="713" spans="1:89" x14ac:dyDescent="0.15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6"/>
        <v>0</v>
      </c>
      <c r="AC713" s="173">
        <f t="shared" si="13027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9">C713/C715</f>
        <v>0</v>
      </c>
      <c r="BL713" s="131">
        <f t="shared" ref="BL713" si="13600">D713/D715</f>
        <v>0</v>
      </c>
      <c r="BM713" s="132">
        <f t="shared" ref="BM713" si="13601">E713/E715</f>
        <v>0</v>
      </c>
      <c r="BN713" s="129">
        <f t="shared" ref="BN713" si="13602">F713/F715</f>
        <v>0</v>
      </c>
      <c r="BO713" s="130">
        <f t="shared" ref="BO713" si="13603">G713/G715</f>
        <v>0</v>
      </c>
      <c r="BP713" s="131">
        <f t="shared" ref="BP713" si="13604">H713/H715</f>
        <v>0</v>
      </c>
      <c r="BQ713" s="132">
        <f t="shared" ref="BQ713" si="13605">I713/I715</f>
        <v>0</v>
      </c>
      <c r="BR713" s="129">
        <f t="shared" ref="BR713" si="13606">J713/J715</f>
        <v>0</v>
      </c>
      <c r="BS713" s="130">
        <f t="shared" ref="BS713" si="13607">K713/K715</f>
        <v>0</v>
      </c>
      <c r="BT713" s="131">
        <f t="shared" ref="BT713" si="13608">L713/L715</f>
        <v>0</v>
      </c>
      <c r="BU713" s="129">
        <f t="shared" ref="BU713" si="13609">M713/M715</f>
        <v>0</v>
      </c>
      <c r="BV713" s="133">
        <f t="shared" ref="BV713" si="13610">N713/N715</f>
        <v>0</v>
      </c>
      <c r="BW713" s="134">
        <f t="shared" ref="BW713" si="13611">O713/O715</f>
        <v>0</v>
      </c>
      <c r="BX713" s="129">
        <f t="shared" ref="BX713" si="13612">P713/P715</f>
        <v>0</v>
      </c>
      <c r="BY713" s="130">
        <f t="shared" ref="BY713" si="13613">Q713/Q715</f>
        <v>0</v>
      </c>
      <c r="BZ713" s="131">
        <f t="shared" ref="BZ713" si="13614">R713/R715</f>
        <v>0</v>
      </c>
      <c r="CA713" s="132">
        <f t="shared" ref="CA713" si="13615">S713/S715</f>
        <v>0</v>
      </c>
      <c r="CB713" s="129">
        <f t="shared" ref="CB713" si="13616">T713/T715</f>
        <v>0</v>
      </c>
      <c r="CC713" s="130">
        <f t="shared" ref="CC713" si="13617">U713/U715</f>
        <v>0</v>
      </c>
      <c r="CD713" s="131">
        <f t="shared" ref="CD713" si="13618">V713/V715</f>
        <v>0</v>
      </c>
      <c r="CE713" s="132">
        <f t="shared" ref="CE713" si="13619">W713/W715</f>
        <v>0</v>
      </c>
      <c r="CF713" s="129">
        <f t="shared" ref="CF713" si="13620">X713/X715</f>
        <v>0</v>
      </c>
      <c r="CG713" s="130">
        <f t="shared" ref="CG713" si="13621">Y713/Y715</f>
        <v>0</v>
      </c>
      <c r="CH713" s="131">
        <f t="shared" ref="CH713" si="13622">Z713/Z715</f>
        <v>0</v>
      </c>
      <c r="CI713" s="129">
        <f t="shared" ref="CI713" si="13623">AA713/AA715</f>
        <v>0</v>
      </c>
      <c r="CJ713" s="135">
        <f t="shared" ref="CJ713" si="13624">AB713/AB715</f>
        <v>0</v>
      </c>
      <c r="CK713" s="136">
        <f t="shared" ref="CK713" si="13625">AC713/AC715</f>
        <v>0</v>
      </c>
    </row>
    <row r="714" spans="1:89" ht="14" thickBot="1" x14ac:dyDescent="0.2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6"/>
        <v>0</v>
      </c>
      <c r="AC714" s="173">
        <f t="shared" si="13027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6">C714/C715</f>
        <v>0</v>
      </c>
      <c r="BL714" s="131">
        <f t="shared" ref="BL714" si="13627">D714/D715</f>
        <v>0</v>
      </c>
      <c r="BM714" s="132">
        <f t="shared" ref="BM714" si="13628">E714/E715</f>
        <v>0</v>
      </c>
      <c r="BN714" s="129">
        <f t="shared" ref="BN714" si="13629">F714/F715</f>
        <v>0</v>
      </c>
      <c r="BO714" s="130">
        <f t="shared" ref="BO714" si="13630">G714/G715</f>
        <v>0</v>
      </c>
      <c r="BP714" s="131">
        <f t="shared" ref="BP714" si="13631">H714/H715</f>
        <v>0</v>
      </c>
      <c r="BQ714" s="132">
        <f t="shared" ref="BQ714" si="13632">I714/I715</f>
        <v>0</v>
      </c>
      <c r="BR714" s="129">
        <f t="shared" ref="BR714" si="13633">J714/J715</f>
        <v>0</v>
      </c>
      <c r="BS714" s="130">
        <f t="shared" ref="BS714" si="13634">K714/K715</f>
        <v>0</v>
      </c>
      <c r="BT714" s="131">
        <f t="shared" ref="BT714" si="13635">L714/L715</f>
        <v>0</v>
      </c>
      <c r="BU714" s="129">
        <f t="shared" ref="BU714" si="13636">M714/M715</f>
        <v>0</v>
      </c>
      <c r="BV714" s="133">
        <f t="shared" ref="BV714" si="13637">N714/N715</f>
        <v>0</v>
      </c>
      <c r="BW714" s="134">
        <f t="shared" ref="BW714" si="13638">O714/O715</f>
        <v>0</v>
      </c>
      <c r="BX714" s="129">
        <f t="shared" ref="BX714" si="13639">P714/P715</f>
        <v>0</v>
      </c>
      <c r="BY714" s="130">
        <f t="shared" ref="BY714" si="13640">Q714/Q715</f>
        <v>0</v>
      </c>
      <c r="BZ714" s="131">
        <f t="shared" ref="BZ714" si="13641">R714/R715</f>
        <v>0</v>
      </c>
      <c r="CA714" s="132">
        <f t="shared" ref="CA714" si="13642">S714/S715</f>
        <v>0</v>
      </c>
      <c r="CB714" s="129">
        <f t="shared" ref="CB714" si="13643">T714/T715</f>
        <v>0</v>
      </c>
      <c r="CC714" s="130">
        <f t="shared" ref="CC714" si="13644">U714/U715</f>
        <v>0</v>
      </c>
      <c r="CD714" s="131">
        <f t="shared" ref="CD714" si="13645">V714/V715</f>
        <v>0</v>
      </c>
      <c r="CE714" s="132">
        <f t="shared" ref="CE714" si="13646">W714/W715</f>
        <v>0</v>
      </c>
      <c r="CF714" s="129">
        <f t="shared" ref="CF714" si="13647">X714/X715</f>
        <v>0</v>
      </c>
      <c r="CG714" s="130">
        <f t="shared" ref="CG714" si="13648">Y714/Y715</f>
        <v>0</v>
      </c>
      <c r="CH714" s="131">
        <f t="shared" ref="CH714" si="13649">Z714/Z715</f>
        <v>0</v>
      </c>
      <c r="CI714" s="129">
        <f t="shared" ref="CI714" si="13650">AA714/AA715</f>
        <v>0</v>
      </c>
      <c r="CJ714" s="135">
        <f t="shared" ref="CJ714" si="13651">AB714/AB715</f>
        <v>0</v>
      </c>
      <c r="CK714" s="136">
        <f t="shared" ref="CK714" si="13652">AC714/AC715</f>
        <v>0</v>
      </c>
    </row>
    <row r="715" spans="1:89" ht="15" thickTop="1" thickBot="1" x14ac:dyDescent="0.2">
      <c r="A715" s="269" t="s">
        <v>13</v>
      </c>
      <c r="B715" s="20">
        <f t="shared" ref="B715:AA715" si="13653">SUM(B692:B714)</f>
        <v>8332</v>
      </c>
      <c r="C715" s="21">
        <f t="shared" si="13653"/>
        <v>9558</v>
      </c>
      <c r="D715" s="20">
        <f t="shared" si="13653"/>
        <v>3378</v>
      </c>
      <c r="E715" s="21">
        <f t="shared" si="13653"/>
        <v>4268</v>
      </c>
      <c r="F715" s="20">
        <f t="shared" si="13653"/>
        <v>8308</v>
      </c>
      <c r="G715" s="21">
        <f t="shared" si="13653"/>
        <v>7944</v>
      </c>
      <c r="H715" s="20">
        <f t="shared" si="13653"/>
        <v>10825</v>
      </c>
      <c r="I715" s="21">
        <f t="shared" si="13653"/>
        <v>11007</v>
      </c>
      <c r="J715" s="20">
        <f t="shared" si="13653"/>
        <v>2287</v>
      </c>
      <c r="K715" s="21">
        <f t="shared" si="13653"/>
        <v>1875</v>
      </c>
      <c r="L715" s="20">
        <f t="shared" si="13653"/>
        <v>5855</v>
      </c>
      <c r="M715" s="21">
        <f t="shared" si="13653"/>
        <v>5190</v>
      </c>
      <c r="N715" s="20">
        <f t="shared" si="13653"/>
        <v>10141</v>
      </c>
      <c r="O715" s="21">
        <f t="shared" si="13653"/>
        <v>9994</v>
      </c>
      <c r="P715" s="20">
        <f t="shared" si="13653"/>
        <v>5584</v>
      </c>
      <c r="Q715" s="21">
        <f t="shared" si="13653"/>
        <v>5020</v>
      </c>
      <c r="R715" s="20">
        <f t="shared" si="13653"/>
        <v>6491</v>
      </c>
      <c r="S715" s="21">
        <f t="shared" si="13653"/>
        <v>6364</v>
      </c>
      <c r="T715" s="20">
        <f t="shared" si="13653"/>
        <v>1760</v>
      </c>
      <c r="U715" s="21">
        <f t="shared" si="13653"/>
        <v>1377</v>
      </c>
      <c r="V715" s="20">
        <f t="shared" si="13653"/>
        <v>6264</v>
      </c>
      <c r="W715" s="21">
        <f t="shared" si="13653"/>
        <v>5806</v>
      </c>
      <c r="X715" s="20">
        <f t="shared" si="13653"/>
        <v>4726</v>
      </c>
      <c r="Y715" s="21">
        <f t="shared" si="13653"/>
        <v>3205</v>
      </c>
      <c r="Z715" s="20">
        <f t="shared" si="13653"/>
        <v>8800</v>
      </c>
      <c r="AA715" s="21">
        <f t="shared" si="13653"/>
        <v>10781</v>
      </c>
      <c r="AB715" s="174">
        <f t="shared" ref="AB715:AC715" si="13654">SUM(AB691:AB714)</f>
        <v>82751</v>
      </c>
      <c r="AC715" s="175">
        <f t="shared" si="13654"/>
        <v>82389</v>
      </c>
      <c r="BI715" s="269" t="s">
        <v>13</v>
      </c>
      <c r="BJ715" s="155">
        <f>SUM(BJ691:BJ714)</f>
        <v>1</v>
      </c>
      <c r="BK715" s="156">
        <f t="shared" ref="BK715:CK715" si="13655">SUM(BK691:BK714)</f>
        <v>1</v>
      </c>
      <c r="BL715" s="155">
        <f t="shared" si="13655"/>
        <v>1</v>
      </c>
      <c r="BM715" s="156">
        <f t="shared" si="13655"/>
        <v>1.0000000000000002</v>
      </c>
      <c r="BN715" s="155">
        <f t="shared" si="13655"/>
        <v>1</v>
      </c>
      <c r="BO715" s="156">
        <f t="shared" si="13655"/>
        <v>0.99999999999999989</v>
      </c>
      <c r="BP715" s="155">
        <f t="shared" si="13655"/>
        <v>1.0000000000000002</v>
      </c>
      <c r="BQ715" s="156">
        <f t="shared" si="13655"/>
        <v>1</v>
      </c>
      <c r="BR715" s="155">
        <f t="shared" si="13655"/>
        <v>0.99999999999999978</v>
      </c>
      <c r="BS715" s="156">
        <f t="shared" si="13655"/>
        <v>1</v>
      </c>
      <c r="BT715" s="155">
        <f t="shared" si="13655"/>
        <v>1</v>
      </c>
      <c r="BU715" s="156">
        <f t="shared" si="13655"/>
        <v>1</v>
      </c>
      <c r="BV715" s="155">
        <f t="shared" si="13655"/>
        <v>1</v>
      </c>
      <c r="BW715" s="156">
        <f t="shared" si="13655"/>
        <v>1</v>
      </c>
      <c r="BX715" s="155">
        <f t="shared" si="13655"/>
        <v>1.0000000000000002</v>
      </c>
      <c r="BY715" s="156">
        <f t="shared" si="13655"/>
        <v>0.99999999999999989</v>
      </c>
      <c r="BZ715" s="155">
        <f t="shared" si="13655"/>
        <v>1</v>
      </c>
      <c r="CA715" s="156">
        <f t="shared" si="13655"/>
        <v>1</v>
      </c>
      <c r="CB715" s="155">
        <f t="shared" si="13655"/>
        <v>1</v>
      </c>
      <c r="CC715" s="156">
        <f t="shared" si="13655"/>
        <v>1</v>
      </c>
      <c r="CD715" s="155">
        <f t="shared" si="13655"/>
        <v>0.99999999999999989</v>
      </c>
      <c r="CE715" s="156">
        <f t="shared" si="13655"/>
        <v>1.0000000000000002</v>
      </c>
      <c r="CF715" s="155">
        <f t="shared" si="13655"/>
        <v>1</v>
      </c>
      <c r="CG715" s="156">
        <f t="shared" si="13655"/>
        <v>0.99999999999999989</v>
      </c>
      <c r="CH715" s="155">
        <f t="shared" si="13655"/>
        <v>0.99999999999999989</v>
      </c>
      <c r="CI715" s="156">
        <f t="shared" si="13655"/>
        <v>1</v>
      </c>
      <c r="CJ715" s="155">
        <f t="shared" si="13655"/>
        <v>1</v>
      </c>
      <c r="CK715" s="156">
        <f t="shared" si="13655"/>
        <v>1</v>
      </c>
    </row>
    <row r="716" spans="1:89" ht="14" thickTop="1" x14ac:dyDescent="0.15">
      <c r="A716" s="187"/>
    </row>
    <row r="718" spans="1:89" x14ac:dyDescent="0.15">
      <c r="A718" s="301">
        <f>+A687+1</f>
        <v>44128</v>
      </c>
      <c r="B718" s="301"/>
      <c r="C718" s="301"/>
      <c r="D718" s="301"/>
      <c r="BI718" s="300">
        <f>+BI656+2</f>
        <v>44128</v>
      </c>
      <c r="BJ718" s="300"/>
      <c r="BK718" s="300"/>
      <c r="BL718" s="300"/>
    </row>
    <row r="719" spans="1:89" ht="14" thickBot="1" x14ac:dyDescent="0.2">
      <c r="AE719" s="272" t="s">
        <v>84</v>
      </c>
    </row>
    <row r="720" spans="1:89" ht="15" thickTop="1" thickBot="1" x14ac:dyDescent="0.2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 x14ac:dyDescent="0.2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 x14ac:dyDescent="0.15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537</v>
      </c>
      <c r="AG722" s="186">
        <f t="shared" ref="AG722:AV724" si="13656">SUMIF($A$9:$A$32,$AE722,C$722:C$745)</f>
        <v>519</v>
      </c>
      <c r="AH722" s="127">
        <f t="shared" si="13656"/>
        <v>194</v>
      </c>
      <c r="AI722" s="180">
        <f t="shared" si="13656"/>
        <v>228</v>
      </c>
      <c r="AJ722" s="126">
        <f t="shared" si="13656"/>
        <v>619</v>
      </c>
      <c r="AK722" s="128">
        <f t="shared" si="13656"/>
        <v>365</v>
      </c>
      <c r="AL722" s="127">
        <f t="shared" si="13656"/>
        <v>650</v>
      </c>
      <c r="AM722" s="180">
        <f t="shared" si="13656"/>
        <v>546</v>
      </c>
      <c r="AN722" s="126">
        <f t="shared" si="13656"/>
        <v>70</v>
      </c>
      <c r="AO722" s="128">
        <f t="shared" si="13656"/>
        <v>164</v>
      </c>
      <c r="AP722" s="127">
        <f t="shared" si="13656"/>
        <v>188</v>
      </c>
      <c r="AQ722" s="126">
        <f t="shared" si="13656"/>
        <v>381</v>
      </c>
      <c r="AR722" s="179">
        <f t="shared" si="13656"/>
        <v>636</v>
      </c>
      <c r="AS722" s="181">
        <f t="shared" si="13656"/>
        <v>701</v>
      </c>
      <c r="AT722" s="126">
        <f t="shared" si="13656"/>
        <v>384</v>
      </c>
      <c r="AU722" s="128">
        <f t="shared" si="13656"/>
        <v>327</v>
      </c>
      <c r="AV722" s="127">
        <f t="shared" si="13656"/>
        <v>461</v>
      </c>
      <c r="AW722" s="180">
        <f t="shared" ref="AW722:BE724" si="13657">SUMIF($A$9:$A$32,$AE722,S$722:S$745)</f>
        <v>368</v>
      </c>
      <c r="AX722" s="126">
        <f t="shared" si="13657"/>
        <v>124</v>
      </c>
      <c r="AY722" s="128">
        <f t="shared" si="13657"/>
        <v>123</v>
      </c>
      <c r="AZ722" s="127">
        <f t="shared" si="13657"/>
        <v>303</v>
      </c>
      <c r="BA722" s="180">
        <f t="shared" si="13657"/>
        <v>370</v>
      </c>
      <c r="BB722" s="126">
        <f t="shared" si="13657"/>
        <v>351</v>
      </c>
      <c r="BC722" s="128">
        <f t="shared" si="13657"/>
        <v>217</v>
      </c>
      <c r="BD722" s="184">
        <f t="shared" si="13657"/>
        <v>452</v>
      </c>
      <c r="BE722" s="185">
        <f t="shared" si="13657"/>
        <v>533</v>
      </c>
      <c r="BF722" s="170">
        <f>AF722+AH722+AJ722+AL722+AN722+AP722+AR722+AT722+AV722+AX722+AZ722+BB722+BD722</f>
        <v>4969</v>
      </c>
      <c r="BG722" s="171">
        <f>AG722+AI722+AK722+AM722+AO722+AQ722+AS722+AU722+AW722+AY722+BA722+BC722+BE722</f>
        <v>4842</v>
      </c>
      <c r="BI722" s="125" t="s">
        <v>16</v>
      </c>
      <c r="BJ722" s="129">
        <f>B722/B746</f>
        <v>0</v>
      </c>
      <c r="BK722" s="130">
        <f t="shared" ref="BK722" si="13658">C722/C746</f>
        <v>0</v>
      </c>
      <c r="BL722" s="131">
        <f t="shared" ref="BL722" si="13659">D722/D746</f>
        <v>0</v>
      </c>
      <c r="BM722" s="132">
        <f t="shared" ref="BM722" si="13660">E722/E746</f>
        <v>0</v>
      </c>
      <c r="BN722" s="129">
        <f t="shared" ref="BN722" si="13661">F722/F746</f>
        <v>0</v>
      </c>
      <c r="BO722" s="130">
        <f t="shared" ref="BO722" si="13662">G722/G746</f>
        <v>0</v>
      </c>
      <c r="BP722" s="131">
        <f t="shared" ref="BP722" si="13663">H722/H746</f>
        <v>0</v>
      </c>
      <c r="BQ722" s="132">
        <f t="shared" ref="BQ722" si="13664">I722/I746</f>
        <v>0</v>
      </c>
      <c r="BR722" s="129">
        <f t="shared" ref="BR722" si="13665">J722/J746</f>
        <v>0</v>
      </c>
      <c r="BS722" s="130">
        <f t="shared" ref="BS722" si="13666">K722/K746</f>
        <v>0</v>
      </c>
      <c r="BT722" s="131">
        <f t="shared" ref="BT722" si="13667">L722/L746</f>
        <v>0</v>
      </c>
      <c r="BU722" s="129">
        <f t="shared" ref="BU722" si="13668">M722/M746</f>
        <v>0</v>
      </c>
      <c r="BV722" s="133">
        <f t="shared" ref="BV722" si="13669">N722/N746</f>
        <v>0</v>
      </c>
      <c r="BW722" s="134">
        <f t="shared" ref="BW722" si="13670">O722/O746</f>
        <v>0</v>
      </c>
      <c r="BX722" s="129">
        <f t="shared" ref="BX722" si="13671">P722/P746</f>
        <v>0</v>
      </c>
      <c r="BY722" s="130">
        <f t="shared" ref="BY722" si="13672">Q722/Q746</f>
        <v>0</v>
      </c>
      <c r="BZ722" s="131">
        <f t="shared" ref="BZ722" si="13673">R722/R746</f>
        <v>0</v>
      </c>
      <c r="CA722" s="132">
        <f t="shared" ref="CA722" si="13674">S722/S746</f>
        <v>0</v>
      </c>
      <c r="CB722" s="129">
        <f t="shared" ref="CB722" si="13675">T722/T746</f>
        <v>0</v>
      </c>
      <c r="CC722" s="130">
        <f t="shared" ref="CC722" si="13676">U722/U746</f>
        <v>0</v>
      </c>
      <c r="CD722" s="131">
        <f t="shared" ref="CD722" si="13677">V722/V746</f>
        <v>0</v>
      </c>
      <c r="CE722" s="132">
        <f t="shared" ref="CE722" si="13678">W722/W746</f>
        <v>0</v>
      </c>
      <c r="CF722" s="129">
        <f t="shared" ref="CF722" si="13679">X722/X746</f>
        <v>0</v>
      </c>
      <c r="CG722" s="130">
        <f t="shared" ref="CG722" si="13680">Y722/Y746</f>
        <v>0</v>
      </c>
      <c r="CH722" s="131">
        <f t="shared" ref="CH722" si="13681">Z722/Z746</f>
        <v>0</v>
      </c>
      <c r="CI722" s="129">
        <f t="shared" ref="CI722" si="13682">AA722/AA746</f>
        <v>0</v>
      </c>
      <c r="CJ722" s="135">
        <f t="shared" ref="CJ722" si="13683">AB722/AB746</f>
        <v>0</v>
      </c>
      <c r="CK722" s="136">
        <f t="shared" ref="CK722" si="13684">AC722/AC746</f>
        <v>0</v>
      </c>
    </row>
    <row r="723" spans="1:89" x14ac:dyDescent="0.15">
      <c r="A723" s="137" t="s">
        <v>17</v>
      </c>
      <c r="B723" s="189">
        <v>66</v>
      </c>
      <c r="C723" s="190">
        <v>0</v>
      </c>
      <c r="D723" s="191">
        <v>46</v>
      </c>
      <c r="E723" s="192">
        <v>0</v>
      </c>
      <c r="F723" s="189">
        <v>152</v>
      </c>
      <c r="G723" s="193">
        <v>2</v>
      </c>
      <c r="H723" s="191">
        <v>109</v>
      </c>
      <c r="I723" s="192">
        <v>17</v>
      </c>
      <c r="J723" s="189">
        <v>5</v>
      </c>
      <c r="K723" s="193">
        <v>10</v>
      </c>
      <c r="L723" s="191">
        <v>7</v>
      </c>
      <c r="M723" s="189">
        <v>17</v>
      </c>
      <c r="N723" s="194">
        <v>21</v>
      </c>
      <c r="O723" s="195">
        <v>37</v>
      </c>
      <c r="P723" s="189">
        <v>18</v>
      </c>
      <c r="Q723" s="193">
        <v>0</v>
      </c>
      <c r="R723" s="191">
        <v>0</v>
      </c>
      <c r="S723" s="192">
        <v>0</v>
      </c>
      <c r="T723" s="189">
        <v>0</v>
      </c>
      <c r="U723" s="193">
        <v>0</v>
      </c>
      <c r="V723" s="191">
        <v>0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45" si="13685">SUM(B723,D723,F723,H723,J723,L723,N723,P723,R723,T723,V723,X723,Z723)</f>
        <v>424</v>
      </c>
      <c r="AC723" s="173">
        <f t="shared" ref="AC723:AC745" si="13686">SUM(C723,E723,G723,I723,K723,M723,O723,Q723,S723,U723,W723,Y723,AA723)</f>
        <v>83</v>
      </c>
      <c r="AE723" s="277" t="str">
        <f>$AE$10</f>
        <v>08:00 - 08:59</v>
      </c>
      <c r="AF723" s="126">
        <f>SUMIF($A$9:$A$32,$AE723,B$722:B$745)</f>
        <v>528</v>
      </c>
      <c r="AG723" s="190">
        <f t="shared" si="13656"/>
        <v>543</v>
      </c>
      <c r="AH723" s="191">
        <f t="shared" si="13656"/>
        <v>215</v>
      </c>
      <c r="AI723" s="192">
        <f t="shared" si="13656"/>
        <v>200</v>
      </c>
      <c r="AJ723" s="278">
        <f t="shared" si="13656"/>
        <v>768</v>
      </c>
      <c r="AK723" s="193">
        <f t="shared" si="13656"/>
        <v>275</v>
      </c>
      <c r="AL723" s="191">
        <f t="shared" si="13656"/>
        <v>772</v>
      </c>
      <c r="AM723" s="192">
        <f t="shared" si="13656"/>
        <v>613</v>
      </c>
      <c r="AN723" s="278">
        <f t="shared" si="13656"/>
        <v>88</v>
      </c>
      <c r="AO723" s="193">
        <f t="shared" si="13656"/>
        <v>184</v>
      </c>
      <c r="AP723" s="191">
        <f t="shared" si="13656"/>
        <v>202</v>
      </c>
      <c r="AQ723" s="278">
        <f t="shared" si="13656"/>
        <v>489</v>
      </c>
      <c r="AR723" s="194">
        <f t="shared" si="13656"/>
        <v>603</v>
      </c>
      <c r="AS723" s="195">
        <f t="shared" si="13656"/>
        <v>736</v>
      </c>
      <c r="AT723" s="278">
        <f t="shared" si="13656"/>
        <v>374</v>
      </c>
      <c r="AU723" s="193">
        <f t="shared" si="13656"/>
        <v>272</v>
      </c>
      <c r="AV723" s="191">
        <f t="shared" si="13656"/>
        <v>499</v>
      </c>
      <c r="AW723" s="192">
        <f t="shared" si="13657"/>
        <v>350</v>
      </c>
      <c r="AX723" s="278">
        <f t="shared" si="13657"/>
        <v>60</v>
      </c>
      <c r="AY723" s="193">
        <f t="shared" si="13657"/>
        <v>90</v>
      </c>
      <c r="AZ723" s="191">
        <f t="shared" si="13657"/>
        <v>223</v>
      </c>
      <c r="BA723" s="192">
        <f t="shared" si="13657"/>
        <v>438</v>
      </c>
      <c r="BB723" s="278">
        <f t="shared" si="13657"/>
        <v>318</v>
      </c>
      <c r="BC723" s="193">
        <f t="shared" si="13657"/>
        <v>177</v>
      </c>
      <c r="BD723" s="191">
        <f t="shared" si="13657"/>
        <v>483</v>
      </c>
      <c r="BE723" s="278">
        <f t="shared" si="13657"/>
        <v>556</v>
      </c>
      <c r="BF723" s="172">
        <f>SUM(AF723,AH723,AJ723,AL723,AN723,AP723,AR723,AT723,AV723,AX723,AZ723,BB723,BD723)</f>
        <v>5133</v>
      </c>
      <c r="BG723" s="173">
        <f>SUM(AG723,AI723,AK723,AM723,AO723,AQ723,AS723,AU723,AW723,AY723,BA723,BC723,BE723)</f>
        <v>4923</v>
      </c>
      <c r="BI723" s="137" t="s">
        <v>17</v>
      </c>
      <c r="BJ723" s="129">
        <f>B723/B746</f>
        <v>8.6864964464332724E-3</v>
      </c>
      <c r="BK723" s="130">
        <f t="shared" ref="BK723" si="13687">C723/C746</f>
        <v>0</v>
      </c>
      <c r="BL723" s="131">
        <f t="shared" ref="BL723" si="13688">D723/D746</f>
        <v>1.7968749999999999E-2</v>
      </c>
      <c r="BM723" s="132">
        <f t="shared" ref="BM723" si="13689">E723/E746</f>
        <v>0</v>
      </c>
      <c r="BN723" s="129">
        <f t="shared" ref="BN723" si="13690">F723/F746</f>
        <v>2.097130242825607E-2</v>
      </c>
      <c r="BO723" s="130">
        <f t="shared" ref="BO723" si="13691">G723/G746</f>
        <v>2.6371308016877635E-4</v>
      </c>
      <c r="BP723" s="131">
        <f t="shared" ref="BP723" si="13692">H723/H746</f>
        <v>1.0501975142113883E-2</v>
      </c>
      <c r="BQ723" s="132">
        <f t="shared" ref="BQ723" si="13693">I723/I746</f>
        <v>1.6084776232377709E-3</v>
      </c>
      <c r="BR723" s="129">
        <f t="shared" ref="BR723" si="13694">J723/J746</f>
        <v>2.7964205816554811E-3</v>
      </c>
      <c r="BS723" s="130">
        <f t="shared" ref="BS723" si="13695">K723/K746</f>
        <v>6.9060773480662981E-3</v>
      </c>
      <c r="BT723" s="131">
        <f t="shared" ref="BT723" si="13696">L723/L746</f>
        <v>1.4350143501435015E-3</v>
      </c>
      <c r="BU723" s="129">
        <f t="shared" ref="BU723" si="13697">M723/M746</f>
        <v>4.1473530129299829E-3</v>
      </c>
      <c r="BV723" s="133">
        <f t="shared" ref="BV723" si="13698">N723/N746</f>
        <v>2.2058823529411764E-3</v>
      </c>
      <c r="BW723" s="134">
        <f t="shared" ref="BW723" si="13699">O723/O746</f>
        <v>4.2465281762883045E-3</v>
      </c>
      <c r="BX723" s="129">
        <f t="shared" ref="BX723" si="13700">P723/P746</f>
        <v>3.2614604094944738E-3</v>
      </c>
      <c r="BY723" s="130">
        <f t="shared" ref="BY723" si="13701">Q723/Q746</f>
        <v>0</v>
      </c>
      <c r="BZ723" s="131">
        <f t="shared" ref="BZ723" si="13702">R723/R746</f>
        <v>0</v>
      </c>
      <c r="CA723" s="132">
        <f t="shared" ref="CA723" si="13703">S723/S746</f>
        <v>0</v>
      </c>
      <c r="CB723" s="129">
        <f t="shared" ref="CB723" si="13704">T723/T746</f>
        <v>0</v>
      </c>
      <c r="CC723" s="130">
        <f t="shared" ref="CC723" si="13705">U723/U746</f>
        <v>0</v>
      </c>
      <c r="CD723" s="131">
        <f t="shared" ref="CD723" si="13706">V723/V746</f>
        <v>0</v>
      </c>
      <c r="CE723" s="132">
        <f t="shared" ref="CE723" si="13707">W723/W746</f>
        <v>0</v>
      </c>
      <c r="CF723" s="129">
        <f t="shared" ref="CF723" si="13708">X723/X746</f>
        <v>0</v>
      </c>
      <c r="CG723" s="130">
        <f t="shared" ref="CG723" si="13709">Y723/Y746</f>
        <v>0</v>
      </c>
      <c r="CH723" s="131">
        <f t="shared" ref="CH723" si="13710">Z723/Z746</f>
        <v>0</v>
      </c>
      <c r="CI723" s="129">
        <f t="shared" ref="CI723" si="13711">AA723/AA746</f>
        <v>0</v>
      </c>
      <c r="CJ723" s="135">
        <f t="shared" ref="CJ723" si="13712">AB723/AB746</f>
        <v>5.6627712854757928E-3</v>
      </c>
      <c r="CK723" s="136">
        <f t="shared" ref="CK723" si="13713">AC723/AC746</f>
        <v>1.1113937949411496E-3</v>
      </c>
    </row>
    <row r="724" spans="1:89" ht="14" thickBot="1" x14ac:dyDescent="0.2">
      <c r="A724" s="146" t="s">
        <v>18</v>
      </c>
      <c r="B724" s="196">
        <v>303</v>
      </c>
      <c r="C724" s="197">
        <v>0</v>
      </c>
      <c r="D724" s="198">
        <v>98</v>
      </c>
      <c r="E724" s="199">
        <v>5</v>
      </c>
      <c r="F724" s="196">
        <v>414</v>
      </c>
      <c r="G724" s="200">
        <v>10</v>
      </c>
      <c r="H724" s="198">
        <v>273</v>
      </c>
      <c r="I724" s="199">
        <v>82</v>
      </c>
      <c r="J724" s="196">
        <v>21</v>
      </c>
      <c r="K724" s="200">
        <v>35</v>
      </c>
      <c r="L724" s="198">
        <v>79</v>
      </c>
      <c r="M724" s="196">
        <v>107</v>
      </c>
      <c r="N724" s="201">
        <v>228</v>
      </c>
      <c r="O724" s="202">
        <v>268</v>
      </c>
      <c r="P724" s="196">
        <v>137</v>
      </c>
      <c r="Q724" s="200">
        <v>225</v>
      </c>
      <c r="R724" s="198">
        <v>135</v>
      </c>
      <c r="S724" s="199">
        <v>140</v>
      </c>
      <c r="T724" s="196">
        <v>24</v>
      </c>
      <c r="U724" s="200">
        <v>30</v>
      </c>
      <c r="V724" s="198">
        <v>83</v>
      </c>
      <c r="W724" s="199">
        <v>126</v>
      </c>
      <c r="X724" s="196">
        <v>133</v>
      </c>
      <c r="Y724" s="200">
        <v>100</v>
      </c>
      <c r="Z724" s="198">
        <v>198</v>
      </c>
      <c r="AA724" s="196">
        <v>141</v>
      </c>
      <c r="AB724" s="172">
        <f t="shared" si="13685"/>
        <v>2126</v>
      </c>
      <c r="AC724" s="173">
        <f t="shared" si="13686"/>
        <v>1269</v>
      </c>
      <c r="AE724" s="275">
        <f>$AE$11</f>
        <v>0</v>
      </c>
      <c r="AF724" s="126">
        <f>SUMIF($A$9:$A$32,$AE724,B$722:B$745)</f>
        <v>0</v>
      </c>
      <c r="AG724" s="197">
        <f t="shared" si="13656"/>
        <v>0</v>
      </c>
      <c r="AH724" s="198">
        <f t="shared" si="13656"/>
        <v>0</v>
      </c>
      <c r="AI724" s="199">
        <f t="shared" si="13656"/>
        <v>0</v>
      </c>
      <c r="AJ724" s="196">
        <f t="shared" si="13656"/>
        <v>0</v>
      </c>
      <c r="AK724" s="200">
        <f t="shared" si="13656"/>
        <v>0</v>
      </c>
      <c r="AL724" s="198">
        <f t="shared" si="13656"/>
        <v>0</v>
      </c>
      <c r="AM724" s="199">
        <f t="shared" si="13656"/>
        <v>0</v>
      </c>
      <c r="AN724" s="196">
        <f t="shared" si="13656"/>
        <v>0</v>
      </c>
      <c r="AO724" s="200">
        <f t="shared" si="13656"/>
        <v>0</v>
      </c>
      <c r="AP724" s="198">
        <f t="shared" si="13656"/>
        <v>0</v>
      </c>
      <c r="AQ724" s="196">
        <f t="shared" si="13656"/>
        <v>0</v>
      </c>
      <c r="AR724" s="201">
        <f t="shared" si="13656"/>
        <v>0</v>
      </c>
      <c r="AS724" s="202">
        <f t="shared" si="13656"/>
        <v>0</v>
      </c>
      <c r="AT724" s="196">
        <f t="shared" si="13656"/>
        <v>0</v>
      </c>
      <c r="AU724" s="200">
        <f t="shared" si="13656"/>
        <v>0</v>
      </c>
      <c r="AV724" s="198">
        <f t="shared" si="13656"/>
        <v>0</v>
      </c>
      <c r="AW724" s="199">
        <f t="shared" si="13657"/>
        <v>0</v>
      </c>
      <c r="AX724" s="196">
        <f t="shared" si="13657"/>
        <v>0</v>
      </c>
      <c r="AY724" s="200">
        <f t="shared" si="13657"/>
        <v>0</v>
      </c>
      <c r="AZ724" s="198">
        <f t="shared" si="13657"/>
        <v>0</v>
      </c>
      <c r="BA724" s="199">
        <f t="shared" si="13657"/>
        <v>0</v>
      </c>
      <c r="BB724" s="196">
        <f t="shared" si="13657"/>
        <v>0</v>
      </c>
      <c r="BC724" s="200">
        <f t="shared" si="13657"/>
        <v>0</v>
      </c>
      <c r="BD724" s="198">
        <f t="shared" si="13657"/>
        <v>0</v>
      </c>
      <c r="BE724" s="196">
        <f t="shared" si="1365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3.9878915504080022E-2</v>
      </c>
      <c r="BK724" s="130">
        <f t="shared" ref="BK724" si="13714">C724/C746</f>
        <v>0</v>
      </c>
      <c r="BL724" s="131">
        <f t="shared" ref="BL724" si="13715">D724/D746</f>
        <v>3.8281250000000003E-2</v>
      </c>
      <c r="BM724" s="132">
        <f t="shared" ref="BM724" si="13716">E724/E746</f>
        <v>1.2658227848101266E-3</v>
      </c>
      <c r="BN724" s="129">
        <f t="shared" ref="BN724" si="13717">F724/F746</f>
        <v>5.7119205298013245E-2</v>
      </c>
      <c r="BO724" s="130">
        <f t="shared" ref="BO724" si="13718">G724/G746</f>
        <v>1.3185654008438818E-3</v>
      </c>
      <c r="BP724" s="131">
        <f t="shared" ref="BP724" si="13719">H724/H746</f>
        <v>2.6303112053184315E-2</v>
      </c>
      <c r="BQ724" s="132">
        <f t="shared" ref="BQ724" si="13720">I724/I746</f>
        <v>7.7585391238527771E-3</v>
      </c>
      <c r="BR724" s="129">
        <f t="shared" ref="BR724" si="13721">J724/J746</f>
        <v>1.1744966442953021E-2</v>
      </c>
      <c r="BS724" s="130">
        <f t="shared" ref="BS724" si="13722">K724/K746</f>
        <v>2.4171270718232045E-2</v>
      </c>
      <c r="BT724" s="131">
        <f t="shared" ref="BT724" si="13723">L724/L746</f>
        <v>1.6195161951619515E-2</v>
      </c>
      <c r="BU724" s="129">
        <f t="shared" ref="BU724" si="13724">M724/M746</f>
        <v>2.6103927787265186E-2</v>
      </c>
      <c r="BV724" s="133">
        <f t="shared" ref="BV724" si="13725">N724/N746</f>
        <v>2.3949579831932775E-2</v>
      </c>
      <c r="BW724" s="134">
        <f t="shared" ref="BW724" si="13726">O724/O746</f>
        <v>3.0758636520142317E-2</v>
      </c>
      <c r="BX724" s="129">
        <f t="shared" ref="BX724" si="13727">P724/P746</f>
        <v>2.4823337561152382E-2</v>
      </c>
      <c r="BY724" s="130">
        <f t="shared" ref="BY724" si="13728">Q724/Q746</f>
        <v>5.2083333333333336E-2</v>
      </c>
      <c r="BZ724" s="131">
        <f t="shared" ref="BZ724" si="13729">R724/R746</f>
        <v>2.1136683889149837E-2</v>
      </c>
      <c r="CA724" s="132">
        <f t="shared" ref="CA724" si="13730">S724/S746</f>
        <v>2.4284475281873375E-2</v>
      </c>
      <c r="CB724" s="129">
        <f t="shared" ref="CB724" si="13731">T724/T746</f>
        <v>2.1164021164021163E-2</v>
      </c>
      <c r="CC724" s="130">
        <f t="shared" ref="CC724" si="13732">U724/U746</f>
        <v>3.7831021437578813E-2</v>
      </c>
      <c r="CD724" s="131">
        <f t="shared" ref="CD724" si="13733">V724/V746</f>
        <v>1.4258718433258891E-2</v>
      </c>
      <c r="CE724" s="132">
        <f t="shared" ref="CE724" si="13734">W724/W746</f>
        <v>2.2580645161290321E-2</v>
      </c>
      <c r="CF724" s="129">
        <f t="shared" ref="CF724" si="13735">X724/X746</f>
        <v>3.1531531531531529E-2</v>
      </c>
      <c r="CG724" s="130">
        <f t="shared" ref="CG724" si="13736">Y724/Y746</f>
        <v>4.2016806722689079E-2</v>
      </c>
      <c r="CH724" s="131">
        <f t="shared" ref="CH724" si="13737">Z724/Z746</f>
        <v>2.5303514376996804E-2</v>
      </c>
      <c r="CI724" s="129">
        <f t="shared" ref="CI724" si="13738">AA724/AA746</f>
        <v>1.4564611093895259E-2</v>
      </c>
      <c r="CJ724" s="135">
        <f t="shared" ref="CJ724" si="13739">AB724/AB746</f>
        <v>2.8393989983305508E-2</v>
      </c>
      <c r="CK724" s="136">
        <f t="shared" ref="CK724" si="13740">AC724/AC746</f>
        <v>1.6992273804582157E-2</v>
      </c>
    </row>
    <row r="725" spans="1:89" ht="15" thickTop="1" thickBot="1" x14ac:dyDescent="0.2">
      <c r="A725" s="137" t="s">
        <v>19</v>
      </c>
      <c r="B725" s="189">
        <v>417</v>
      </c>
      <c r="C725" s="190">
        <v>280</v>
      </c>
      <c r="D725" s="191">
        <v>184</v>
      </c>
      <c r="E725" s="192">
        <v>159</v>
      </c>
      <c r="F725" s="189">
        <v>525</v>
      </c>
      <c r="G725" s="193">
        <v>312</v>
      </c>
      <c r="H725" s="191">
        <v>513</v>
      </c>
      <c r="I725" s="192">
        <v>484</v>
      </c>
      <c r="J725" s="189">
        <v>62</v>
      </c>
      <c r="K725" s="193">
        <v>99</v>
      </c>
      <c r="L725" s="191">
        <v>217</v>
      </c>
      <c r="M725" s="189">
        <v>243</v>
      </c>
      <c r="N725" s="194">
        <v>535</v>
      </c>
      <c r="O725" s="195">
        <v>499</v>
      </c>
      <c r="P725" s="189">
        <v>383</v>
      </c>
      <c r="Q725" s="193">
        <v>245</v>
      </c>
      <c r="R725" s="191">
        <v>304</v>
      </c>
      <c r="S725" s="192">
        <v>250</v>
      </c>
      <c r="T725" s="189">
        <v>61</v>
      </c>
      <c r="U725" s="193">
        <v>102</v>
      </c>
      <c r="V725" s="191">
        <v>243</v>
      </c>
      <c r="W725" s="192">
        <v>289</v>
      </c>
      <c r="X725" s="189">
        <v>232</v>
      </c>
      <c r="Y725" s="193">
        <v>164</v>
      </c>
      <c r="Z725" s="191">
        <v>382</v>
      </c>
      <c r="AA725" s="189">
        <v>430</v>
      </c>
      <c r="AB725" s="172">
        <f t="shared" si="13685"/>
        <v>4058</v>
      </c>
      <c r="AC725" s="173">
        <f t="shared" si="13686"/>
        <v>3556</v>
      </c>
      <c r="AE725" s="269" t="s">
        <v>13</v>
      </c>
      <c r="AF725" s="20">
        <f t="shared" ref="AF725:BG725" si="13741">SUM(AF722:AF724)</f>
        <v>1065</v>
      </c>
      <c r="AG725" s="21">
        <f t="shared" si="13741"/>
        <v>1062</v>
      </c>
      <c r="AH725" s="20">
        <f t="shared" si="13741"/>
        <v>409</v>
      </c>
      <c r="AI725" s="21">
        <f t="shared" si="13741"/>
        <v>428</v>
      </c>
      <c r="AJ725" s="20">
        <f t="shared" si="13741"/>
        <v>1387</v>
      </c>
      <c r="AK725" s="21">
        <f t="shared" si="13741"/>
        <v>640</v>
      </c>
      <c r="AL725" s="20">
        <f t="shared" si="13741"/>
        <v>1422</v>
      </c>
      <c r="AM725" s="21">
        <f t="shared" si="13741"/>
        <v>1159</v>
      </c>
      <c r="AN725" s="20">
        <f t="shared" si="13741"/>
        <v>158</v>
      </c>
      <c r="AO725" s="21">
        <f t="shared" si="13741"/>
        <v>348</v>
      </c>
      <c r="AP725" s="20">
        <f t="shared" si="13741"/>
        <v>390</v>
      </c>
      <c r="AQ725" s="21">
        <f t="shared" si="13741"/>
        <v>870</v>
      </c>
      <c r="AR725" s="20">
        <f t="shared" si="13741"/>
        <v>1239</v>
      </c>
      <c r="AS725" s="21">
        <f t="shared" si="13741"/>
        <v>1437</v>
      </c>
      <c r="AT725" s="20">
        <f t="shared" si="13741"/>
        <v>758</v>
      </c>
      <c r="AU725" s="21">
        <f t="shared" si="13741"/>
        <v>599</v>
      </c>
      <c r="AV725" s="20">
        <f t="shared" si="13741"/>
        <v>960</v>
      </c>
      <c r="AW725" s="21">
        <f t="shared" si="13741"/>
        <v>718</v>
      </c>
      <c r="AX725" s="20">
        <f t="shared" si="13741"/>
        <v>184</v>
      </c>
      <c r="AY725" s="21">
        <f t="shared" si="13741"/>
        <v>213</v>
      </c>
      <c r="AZ725" s="20">
        <f t="shared" si="13741"/>
        <v>526</v>
      </c>
      <c r="BA725" s="21">
        <f t="shared" si="13741"/>
        <v>808</v>
      </c>
      <c r="BB725" s="20">
        <f t="shared" si="13741"/>
        <v>669</v>
      </c>
      <c r="BC725" s="21">
        <f t="shared" si="13741"/>
        <v>394</v>
      </c>
      <c r="BD725" s="20">
        <f t="shared" si="13741"/>
        <v>935</v>
      </c>
      <c r="BE725" s="21">
        <f t="shared" si="13741"/>
        <v>1089</v>
      </c>
      <c r="BF725" s="174">
        <f t="shared" si="13741"/>
        <v>10102</v>
      </c>
      <c r="BG725" s="175">
        <f t="shared" si="13741"/>
        <v>9765</v>
      </c>
      <c r="BI725" s="137" t="s">
        <v>19</v>
      </c>
      <c r="BJ725" s="129">
        <f>B725/B746</f>
        <v>5.4882863911555675E-2</v>
      </c>
      <c r="BK725" s="130">
        <f t="shared" ref="BK725" si="13742">C725/C746</f>
        <v>2.8574344320849068E-2</v>
      </c>
      <c r="BL725" s="131">
        <f t="shared" ref="BL725" si="13743">D725/D746</f>
        <v>7.1874999999999994E-2</v>
      </c>
      <c r="BM725" s="132">
        <f t="shared" ref="BM725" si="13744">E725/E746</f>
        <v>4.0253164556962026E-2</v>
      </c>
      <c r="BN725" s="129">
        <f t="shared" ref="BN725" si="13745">F725/F746</f>
        <v>7.2433774834437081E-2</v>
      </c>
      <c r="BO725" s="130">
        <f t="shared" ref="BO725" si="13746">G725/G746</f>
        <v>4.1139240506329111E-2</v>
      </c>
      <c r="BP725" s="131">
        <f t="shared" ref="BP725" si="13747">H725/H746</f>
        <v>4.9426727044994699E-2</v>
      </c>
      <c r="BQ725" s="132">
        <f t="shared" ref="BQ725" si="13748">I725/I746</f>
        <v>4.5794304096887124E-2</v>
      </c>
      <c r="BR725" s="129">
        <f t="shared" ref="BR725" si="13749">J725/J746</f>
        <v>3.4675615212527967E-2</v>
      </c>
      <c r="BS725" s="130">
        <f t="shared" ref="BS725" si="13750">K725/K746</f>
        <v>6.8370165745856359E-2</v>
      </c>
      <c r="BT725" s="131">
        <f t="shared" ref="BT725" si="13751">L725/L746</f>
        <v>4.4485444854448546E-2</v>
      </c>
      <c r="BU725" s="129">
        <f t="shared" ref="BU725" si="13752">M725/M746</f>
        <v>5.9282751890705053E-2</v>
      </c>
      <c r="BV725" s="133">
        <f t="shared" ref="BV725" si="13753">N725/N746</f>
        <v>5.619747899159664E-2</v>
      </c>
      <c r="BW725" s="134">
        <f t="shared" ref="BW725" si="13754">O725/O746</f>
        <v>5.7270744863996324E-2</v>
      </c>
      <c r="BX725" s="129">
        <f t="shared" ref="BX725" si="13755">P725/P746</f>
        <v>6.9396629824243522E-2</v>
      </c>
      <c r="BY725" s="130">
        <f t="shared" ref="BY725" si="13756">Q725/Q746</f>
        <v>5.6712962962962965E-2</v>
      </c>
      <c r="BZ725" s="131">
        <f t="shared" ref="BZ725" si="13757">R725/R746</f>
        <v>4.7596680757789257E-2</v>
      </c>
      <c r="CA725" s="132">
        <f t="shared" ref="CA725" si="13758">S725/S746</f>
        <v>4.3365134431916738E-2</v>
      </c>
      <c r="CB725" s="129">
        <f t="shared" ref="CB725" si="13759">T725/T746</f>
        <v>5.3791887125220456E-2</v>
      </c>
      <c r="CC725" s="130">
        <f t="shared" ref="CC725" si="13760">U725/U746</f>
        <v>0.12862547288776796</v>
      </c>
      <c r="CD725" s="131">
        <f t="shared" ref="CD725" si="13761">V725/V746</f>
        <v>4.1745404569661568E-2</v>
      </c>
      <c r="CE725" s="132">
        <f t="shared" ref="CE725" si="13762">W725/W746</f>
        <v>5.1792114695340501E-2</v>
      </c>
      <c r="CF725" s="129">
        <f t="shared" ref="CF725" si="13763">X725/X746</f>
        <v>5.5002370791844474E-2</v>
      </c>
      <c r="CG725" s="130">
        <f t="shared" ref="CG725" si="13764">Y725/Y746</f>
        <v>6.8907563025210089E-2</v>
      </c>
      <c r="CH725" s="131">
        <f t="shared" ref="CH725" si="13765">Z725/Z746</f>
        <v>4.8817891373801915E-2</v>
      </c>
      <c r="CI725" s="129">
        <f t="shared" ref="CI725" si="13766">AA725/AA746</f>
        <v>4.4416899080673485E-2</v>
      </c>
      <c r="CJ725" s="135">
        <f t="shared" ref="CJ725" si="13767">AB725/AB746</f>
        <v>5.4196994991652751E-2</v>
      </c>
      <c r="CK725" s="136">
        <f t="shared" ref="CK725" si="13768">AC725/AC746</f>
        <v>4.7615859455550941E-2</v>
      </c>
    </row>
    <row r="726" spans="1:89" ht="14" thickTop="1" x14ac:dyDescent="0.15">
      <c r="A726" s="146" t="s">
        <v>20</v>
      </c>
      <c r="B726" s="196">
        <v>537</v>
      </c>
      <c r="C726" s="197">
        <v>519</v>
      </c>
      <c r="D726" s="198">
        <v>194</v>
      </c>
      <c r="E726" s="199">
        <v>228</v>
      </c>
      <c r="F726" s="196">
        <v>619</v>
      </c>
      <c r="G726" s="200">
        <v>365</v>
      </c>
      <c r="H726" s="198">
        <v>650</v>
      </c>
      <c r="I726" s="199">
        <v>546</v>
      </c>
      <c r="J726" s="196">
        <v>70</v>
      </c>
      <c r="K726" s="200">
        <v>164</v>
      </c>
      <c r="L726" s="198">
        <v>188</v>
      </c>
      <c r="M726" s="196">
        <v>381</v>
      </c>
      <c r="N726" s="201">
        <v>636</v>
      </c>
      <c r="O726" s="202">
        <v>701</v>
      </c>
      <c r="P726" s="196">
        <v>384</v>
      </c>
      <c r="Q726" s="200">
        <v>327</v>
      </c>
      <c r="R726" s="198">
        <v>461</v>
      </c>
      <c r="S726" s="199">
        <v>368</v>
      </c>
      <c r="T726" s="196">
        <v>124</v>
      </c>
      <c r="U726" s="200">
        <v>123</v>
      </c>
      <c r="V726" s="198">
        <v>303</v>
      </c>
      <c r="W726" s="199">
        <v>370</v>
      </c>
      <c r="X726" s="196">
        <v>351</v>
      </c>
      <c r="Y726" s="200">
        <v>217</v>
      </c>
      <c r="Z726" s="198">
        <v>452</v>
      </c>
      <c r="AA726" s="196">
        <v>533</v>
      </c>
      <c r="AB726" s="172">
        <f t="shared" si="13685"/>
        <v>4969</v>
      </c>
      <c r="AC726" s="173">
        <f t="shared" si="13686"/>
        <v>4842</v>
      </c>
      <c r="BI726" s="146" t="s">
        <v>20</v>
      </c>
      <c r="BJ726" s="129">
        <f>B726/B746</f>
        <v>7.067649381416162E-2</v>
      </c>
      <c r="BK726" s="130">
        <f t="shared" ref="BK726" si="13769">C726/C746</f>
        <v>5.2964588223288089E-2</v>
      </c>
      <c r="BL726" s="131">
        <f t="shared" ref="BL726" si="13770">D726/D746</f>
        <v>7.5781249999999994E-2</v>
      </c>
      <c r="BM726" s="132">
        <f t="shared" ref="BM726" si="13771">E726/E746</f>
        <v>5.772151898734177E-2</v>
      </c>
      <c r="BN726" s="129">
        <f t="shared" ref="BN726" si="13772">F726/F746</f>
        <v>8.5402869757174399E-2</v>
      </c>
      <c r="BO726" s="130">
        <f t="shared" ref="BO726" si="13773">G726/G746</f>
        <v>4.812763713080169E-2</v>
      </c>
      <c r="BP726" s="131">
        <f t="shared" ref="BP726" si="13774">H726/H746</f>
        <v>6.2626457269486457E-2</v>
      </c>
      <c r="BQ726" s="132">
        <f t="shared" ref="BQ726" si="13775">I726/I746</f>
        <v>5.1660516605166053E-2</v>
      </c>
      <c r="BR726" s="129">
        <f t="shared" ref="BR726" si="13776">J726/J746</f>
        <v>3.9149888143176735E-2</v>
      </c>
      <c r="BS726" s="130">
        <f t="shared" ref="BS726" si="13777">K726/K746</f>
        <v>0.1132596685082873</v>
      </c>
      <c r="BT726" s="131">
        <f t="shared" ref="BT726" si="13778">L726/L746</f>
        <v>3.8540385403854037E-2</v>
      </c>
      <c r="BU726" s="129">
        <f t="shared" ref="BU726" si="13779">M726/M746</f>
        <v>9.2949499878019023E-2</v>
      </c>
      <c r="BV726" s="133">
        <f t="shared" ref="BV726" si="13780">N726/N746</f>
        <v>6.6806722689075629E-2</v>
      </c>
      <c r="BW726" s="134">
        <f t="shared" ref="BW726" si="13781">O726/O746</f>
        <v>8.0454493285894643E-2</v>
      </c>
      <c r="BX726" s="129">
        <f t="shared" ref="BX726" si="13782">P726/P746</f>
        <v>6.9577822069215436E-2</v>
      </c>
      <c r="BY726" s="130">
        <f t="shared" ref="BY726" si="13783">Q726/Q746</f>
        <v>7.5694444444444439E-2</v>
      </c>
      <c r="BZ726" s="131">
        <f t="shared" ref="BZ726" si="13784">R726/R746</f>
        <v>7.217786128072648E-2</v>
      </c>
      <c r="CA726" s="132">
        <f t="shared" ref="CA726" si="13785">S726/S746</f>
        <v>6.3833477883781437E-2</v>
      </c>
      <c r="CB726" s="129">
        <f t="shared" ref="CB726" si="13786">T726/T746</f>
        <v>0.10934744268077601</v>
      </c>
      <c r="CC726" s="130">
        <f t="shared" ref="CC726" si="13787">U726/U746</f>
        <v>0.15510718789407313</v>
      </c>
      <c r="CD726" s="131">
        <f t="shared" ref="CD726" si="13788">V726/V746</f>
        <v>5.2052911870812575E-2</v>
      </c>
      <c r="CE726" s="132">
        <f t="shared" ref="CE726" si="13789">W726/W746</f>
        <v>6.6308243727598568E-2</v>
      </c>
      <c r="CF726" s="129">
        <f t="shared" ref="CF726" si="13790">X726/X746</f>
        <v>8.321479374110953E-2</v>
      </c>
      <c r="CG726" s="130">
        <f t="shared" ref="CG726" si="13791">Y726/Y746</f>
        <v>9.1176470588235289E-2</v>
      </c>
      <c r="CH726" s="131">
        <f t="shared" ref="CH726" si="13792">Z726/Z746</f>
        <v>5.7763578274760384E-2</v>
      </c>
      <c r="CI726" s="129">
        <f t="shared" ref="CI726" si="13793">AA726/AA746</f>
        <v>5.5056295837206899E-2</v>
      </c>
      <c r="CJ726" s="135">
        <f t="shared" ref="CJ726" si="13794">AB726/AB746</f>
        <v>6.6363939899833052E-2</v>
      </c>
      <c r="CK726" s="136">
        <f t="shared" ref="CK726" si="13795">AC726/AC746</f>
        <v>6.483576813379574E-2</v>
      </c>
    </row>
    <row r="727" spans="1:89" ht="14" thickBot="1" x14ac:dyDescent="0.2">
      <c r="A727" s="137" t="s">
        <v>21</v>
      </c>
      <c r="B727" s="189">
        <v>528</v>
      </c>
      <c r="C727" s="190">
        <v>543</v>
      </c>
      <c r="D727" s="191">
        <v>215</v>
      </c>
      <c r="E727" s="192">
        <v>200</v>
      </c>
      <c r="F727" s="189">
        <v>768</v>
      </c>
      <c r="G727" s="193">
        <v>275</v>
      </c>
      <c r="H727" s="191">
        <v>772</v>
      </c>
      <c r="I727" s="192">
        <v>613</v>
      </c>
      <c r="J727" s="189">
        <v>88</v>
      </c>
      <c r="K727" s="193">
        <v>184</v>
      </c>
      <c r="L727" s="191">
        <v>202</v>
      </c>
      <c r="M727" s="189">
        <v>489</v>
      </c>
      <c r="N727" s="194">
        <v>603</v>
      </c>
      <c r="O727" s="195">
        <v>736</v>
      </c>
      <c r="P727" s="189">
        <v>374</v>
      </c>
      <c r="Q727" s="193">
        <v>272</v>
      </c>
      <c r="R727" s="191">
        <v>499</v>
      </c>
      <c r="S727" s="192">
        <v>350</v>
      </c>
      <c r="T727" s="189">
        <v>60</v>
      </c>
      <c r="U727" s="193">
        <v>90</v>
      </c>
      <c r="V727" s="191">
        <v>223</v>
      </c>
      <c r="W727" s="192">
        <v>438</v>
      </c>
      <c r="X727" s="189">
        <v>318</v>
      </c>
      <c r="Y727" s="193">
        <v>177</v>
      </c>
      <c r="Z727" s="191">
        <v>483</v>
      </c>
      <c r="AA727" s="189">
        <v>556</v>
      </c>
      <c r="AB727" s="172">
        <f t="shared" si="13685"/>
        <v>5133</v>
      </c>
      <c r="AC727" s="173">
        <f t="shared" si="13686"/>
        <v>4923</v>
      </c>
      <c r="AE727" s="272" t="s">
        <v>85</v>
      </c>
      <c r="BI727" s="137" t="s">
        <v>21</v>
      </c>
      <c r="BJ727" s="129">
        <f>B727/B746</f>
        <v>6.949197157146618E-2</v>
      </c>
      <c r="BK727" s="130">
        <f t="shared" ref="BK727" si="13796">C727/C746</f>
        <v>5.5413817736503723E-2</v>
      </c>
      <c r="BL727" s="131">
        <f t="shared" ref="BL727" si="13797">D727/D746</f>
        <v>8.3984375E-2</v>
      </c>
      <c r="BM727" s="132">
        <f t="shared" ref="BM727" si="13798">E727/E746</f>
        <v>5.0632911392405063E-2</v>
      </c>
      <c r="BN727" s="129">
        <f t="shared" ref="BN727" si="13799">F727/F746</f>
        <v>0.10596026490066225</v>
      </c>
      <c r="BO727" s="130">
        <f t="shared" ref="BO727" si="13800">G727/G746</f>
        <v>3.6260548523206752E-2</v>
      </c>
      <c r="BP727" s="131">
        <f t="shared" ref="BP727" si="13801">H727/H746</f>
        <v>7.4380961556990075E-2</v>
      </c>
      <c r="BQ727" s="132">
        <f t="shared" ref="BQ727" si="13802">I727/I746</f>
        <v>5.7999810767338442E-2</v>
      </c>
      <c r="BR727" s="129">
        <f t="shared" ref="BR727" si="13803">J727/J746</f>
        <v>4.9217002237136466E-2</v>
      </c>
      <c r="BS727" s="130">
        <f t="shared" ref="BS727" si="13804">K727/K746</f>
        <v>0.1270718232044199</v>
      </c>
      <c r="BT727" s="131">
        <f t="shared" ref="BT727" si="13805">L727/L746</f>
        <v>4.1410414104141043E-2</v>
      </c>
      <c r="BU727" s="129">
        <f t="shared" ref="BU727" si="13806">M727/M746</f>
        <v>0.11929738960722128</v>
      </c>
      <c r="BV727" s="133">
        <f t="shared" ref="BV727" si="13807">N727/N746</f>
        <v>6.3340336134453779E-2</v>
      </c>
      <c r="BW727" s="134">
        <f t="shared" ref="BW727" si="13808">O727/O746</f>
        <v>8.4471479398599794E-2</v>
      </c>
      <c r="BX727" s="129">
        <f t="shared" ref="BX727" si="13809">P727/P746</f>
        <v>6.7765899619496292E-2</v>
      </c>
      <c r="BY727" s="130">
        <f t="shared" ref="BY727" si="13810">Q727/Q746</f>
        <v>6.2962962962962957E-2</v>
      </c>
      <c r="BZ727" s="131">
        <f t="shared" ref="BZ727" si="13811">R727/R746</f>
        <v>7.8127446375450132E-2</v>
      </c>
      <c r="CA727" s="132">
        <f t="shared" ref="CA727" si="13812">S727/S746</f>
        <v>6.0711188204683436E-2</v>
      </c>
      <c r="CB727" s="129">
        <f t="shared" ref="CB727" si="13813">T727/T746</f>
        <v>5.2910052910052907E-2</v>
      </c>
      <c r="CC727" s="130">
        <f t="shared" ref="CC727" si="13814">U727/U746</f>
        <v>0.11349306431273644</v>
      </c>
      <c r="CD727" s="131">
        <f t="shared" ref="CD727" si="13815">V727/V746</f>
        <v>3.8309568802611237E-2</v>
      </c>
      <c r="CE727" s="132">
        <f t="shared" ref="CE727" si="13816">W727/W746</f>
        <v>7.8494623655913975E-2</v>
      </c>
      <c r="CF727" s="129">
        <f t="shared" ref="CF727" si="13817">X727/X746</f>
        <v>7.5391180654338544E-2</v>
      </c>
      <c r="CG727" s="130">
        <f t="shared" ref="CG727" si="13818">Y727/Y746</f>
        <v>7.4369747899159663E-2</v>
      </c>
      <c r="CH727" s="131">
        <f t="shared" ref="CH727" si="13819">Z727/Z746</f>
        <v>6.1725239616613421E-2</v>
      </c>
      <c r="CI727" s="129">
        <f t="shared" ref="CI727" si="13820">AA727/AA746</f>
        <v>5.7432083462452224E-2</v>
      </c>
      <c r="CJ727" s="135">
        <f t="shared" ref="CJ727" si="13821">AB727/AB746</f>
        <v>6.8554257095158597E-2</v>
      </c>
      <c r="CK727" s="136">
        <f t="shared" ref="CK727" si="13822">AC727/AC746</f>
        <v>6.5920381355364821E-2</v>
      </c>
    </row>
    <row r="728" spans="1:89" ht="15" thickTop="1" thickBot="1" x14ac:dyDescent="0.2">
      <c r="A728" s="146" t="s">
        <v>22</v>
      </c>
      <c r="B728" s="196">
        <v>459</v>
      </c>
      <c r="C728" s="197">
        <v>800</v>
      </c>
      <c r="D728" s="198">
        <v>213</v>
      </c>
      <c r="E728" s="199">
        <v>193</v>
      </c>
      <c r="F728" s="196">
        <v>791</v>
      </c>
      <c r="G728" s="200">
        <v>175</v>
      </c>
      <c r="H728" s="198">
        <v>746</v>
      </c>
      <c r="I728" s="199">
        <v>580</v>
      </c>
      <c r="J728" s="196">
        <v>99</v>
      </c>
      <c r="K728" s="200">
        <v>193</v>
      </c>
      <c r="L728" s="198">
        <v>127</v>
      </c>
      <c r="M728" s="196">
        <v>456</v>
      </c>
      <c r="N728" s="201">
        <v>573</v>
      </c>
      <c r="O728" s="202">
        <v>833</v>
      </c>
      <c r="P728" s="196">
        <v>394</v>
      </c>
      <c r="Q728" s="200">
        <v>279</v>
      </c>
      <c r="R728" s="198">
        <v>542</v>
      </c>
      <c r="S728" s="199">
        <v>328</v>
      </c>
      <c r="T728" s="196">
        <v>48</v>
      </c>
      <c r="U728" s="200">
        <v>52</v>
      </c>
      <c r="V728" s="198">
        <v>203</v>
      </c>
      <c r="W728" s="199">
        <v>520</v>
      </c>
      <c r="X728" s="196">
        <v>223</v>
      </c>
      <c r="Y728" s="200">
        <v>151</v>
      </c>
      <c r="Z728" s="198">
        <v>556</v>
      </c>
      <c r="AA728" s="196">
        <v>637</v>
      </c>
      <c r="AB728" s="172">
        <f t="shared" si="13685"/>
        <v>4974</v>
      </c>
      <c r="AC728" s="173">
        <f t="shared" si="13686"/>
        <v>5197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6.0410634377467756E-2</v>
      </c>
      <c r="BK728" s="130">
        <f t="shared" ref="BK728" si="13823">C728/C746</f>
        <v>8.1640983773854481E-2</v>
      </c>
      <c r="BL728" s="131">
        <f t="shared" ref="BL728" si="13824">D728/D746</f>
        <v>8.3203125000000003E-2</v>
      </c>
      <c r="BM728" s="132">
        <f t="shared" ref="BM728" si="13825">E728/E746</f>
        <v>4.8860759493670886E-2</v>
      </c>
      <c r="BN728" s="129">
        <f t="shared" ref="BN728" si="13826">F728/F746</f>
        <v>0.10913355408388521</v>
      </c>
      <c r="BO728" s="130">
        <f t="shared" ref="BO728" si="13827">G728/G746</f>
        <v>2.3074894514767932E-2</v>
      </c>
      <c r="BP728" s="131">
        <f t="shared" ref="BP728" si="13828">H728/H746</f>
        <v>7.1875903266210614E-2</v>
      </c>
      <c r="BQ728" s="132">
        <f t="shared" ref="BQ728" si="13829">I728/I746</f>
        <v>5.4877471851641595E-2</v>
      </c>
      <c r="BR728" s="129">
        <f t="shared" ref="BR728" si="13830">J728/J746</f>
        <v>5.5369127516778527E-2</v>
      </c>
      <c r="BS728" s="130">
        <f t="shared" ref="BS728" si="13831">K728/K746</f>
        <v>0.13328729281767956</v>
      </c>
      <c r="BT728" s="131">
        <f t="shared" ref="BT728" si="13832">L728/L746</f>
        <v>2.6035260352603527E-2</v>
      </c>
      <c r="BU728" s="129">
        <f t="shared" ref="BU728" si="13833">M728/M746</f>
        <v>0.11124664552329837</v>
      </c>
      <c r="BV728" s="133">
        <f t="shared" ref="BV728" si="13834">N728/N746</f>
        <v>6.0189075630252102E-2</v>
      </c>
      <c r="BW728" s="134">
        <f t="shared" ref="BW728" si="13835">O728/O746</f>
        <v>9.5604269482382653E-2</v>
      </c>
      <c r="BX728" s="129">
        <f t="shared" ref="BX728" si="13836">P728/P746</f>
        <v>7.1389744518934595E-2</v>
      </c>
      <c r="BY728" s="130">
        <f t="shared" ref="BY728" si="13837">Q728/Q746</f>
        <v>6.458333333333334E-2</v>
      </c>
      <c r="BZ728" s="131">
        <f t="shared" ref="BZ728" si="13838">R728/R746</f>
        <v>8.4859871614216376E-2</v>
      </c>
      <c r="CA728" s="132">
        <f t="shared" ref="CA728" si="13839">S728/S746</f>
        <v>5.6895056374674763E-2</v>
      </c>
      <c r="CB728" s="129">
        <f t="shared" ref="CB728" si="13840">T728/T746</f>
        <v>4.2328042328042326E-2</v>
      </c>
      <c r="CC728" s="130">
        <f t="shared" ref="CC728" si="13841">U728/U746</f>
        <v>6.5573770491803282E-2</v>
      </c>
      <c r="CD728" s="131">
        <f t="shared" ref="CD728" si="13842">V728/V746</f>
        <v>3.4873733035560898E-2</v>
      </c>
      <c r="CE728" s="132">
        <f t="shared" ref="CE728" si="13843">W728/W746</f>
        <v>9.3189964157706098E-2</v>
      </c>
      <c r="CF728" s="129">
        <f t="shared" ref="CF728" si="13844">X728/X746</f>
        <v>5.2868658131816029E-2</v>
      </c>
      <c r="CG728" s="130">
        <f t="shared" ref="CG728" si="13845">Y728/Y746</f>
        <v>6.3445378151260501E-2</v>
      </c>
      <c r="CH728" s="131">
        <f t="shared" ref="CH728" si="13846">Z728/Z746</f>
        <v>7.1054313099041533E-2</v>
      </c>
      <c r="CI728" s="129">
        <f t="shared" ref="CI728" si="13847">AA728/AA746</f>
        <v>6.5798987707881423E-2</v>
      </c>
      <c r="CJ728" s="135">
        <f t="shared" ref="CJ728" si="13848">AB728/AB746</f>
        <v>6.6430717863105171E-2</v>
      </c>
      <c r="CK728" s="136">
        <f t="shared" ref="CK728" si="13849">AC728/AC746</f>
        <v>6.9589319907339214E-2</v>
      </c>
    </row>
    <row r="729" spans="1:89" ht="15" thickTop="1" thickBot="1" x14ac:dyDescent="0.2">
      <c r="A729" s="137" t="s">
        <v>23</v>
      </c>
      <c r="B729" s="189">
        <v>450</v>
      </c>
      <c r="C729" s="190">
        <v>586</v>
      </c>
      <c r="D729" s="191">
        <v>144</v>
      </c>
      <c r="E729" s="192">
        <v>174</v>
      </c>
      <c r="F729" s="189">
        <v>561</v>
      </c>
      <c r="G729" s="193">
        <v>206</v>
      </c>
      <c r="H729" s="191">
        <v>578</v>
      </c>
      <c r="I729" s="192">
        <v>566</v>
      </c>
      <c r="J729" s="189">
        <v>76</v>
      </c>
      <c r="K729" s="193">
        <v>126</v>
      </c>
      <c r="L729" s="191">
        <v>142</v>
      </c>
      <c r="M729" s="189">
        <v>314</v>
      </c>
      <c r="N729" s="194">
        <v>455</v>
      </c>
      <c r="O729" s="195">
        <v>616</v>
      </c>
      <c r="P729" s="189">
        <v>317</v>
      </c>
      <c r="Q729" s="193">
        <v>206</v>
      </c>
      <c r="R729" s="191">
        <v>441</v>
      </c>
      <c r="S729" s="192">
        <v>256</v>
      </c>
      <c r="T729" s="189">
        <v>70</v>
      </c>
      <c r="U729" s="193">
        <v>33</v>
      </c>
      <c r="V729" s="191">
        <v>189</v>
      </c>
      <c r="W729" s="192">
        <v>461</v>
      </c>
      <c r="X729" s="189">
        <v>213</v>
      </c>
      <c r="Y729" s="193">
        <v>121</v>
      </c>
      <c r="Z729" s="191">
        <v>436</v>
      </c>
      <c r="AA729" s="189">
        <v>490</v>
      </c>
      <c r="AB729" s="172">
        <f t="shared" si="13685"/>
        <v>4072</v>
      </c>
      <c r="AC729" s="173">
        <f t="shared" si="13686"/>
        <v>4155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5.9226112134772309E-2</v>
      </c>
      <c r="BK729" s="130">
        <f t="shared" ref="BK729" si="13850">C729/C746</f>
        <v>5.9802020614348403E-2</v>
      </c>
      <c r="BL729" s="131">
        <f t="shared" ref="BL729" si="13851">D729/D746</f>
        <v>5.6250000000000001E-2</v>
      </c>
      <c r="BM729" s="132">
        <f t="shared" ref="BM729" si="13852">E729/E746</f>
        <v>4.4050632911392405E-2</v>
      </c>
      <c r="BN729" s="129">
        <f t="shared" ref="BN729" si="13853">F729/F746</f>
        <v>7.7400662251655636E-2</v>
      </c>
      <c r="BO729" s="130">
        <f t="shared" ref="BO729" si="13854">G729/G746</f>
        <v>2.7162447257383968E-2</v>
      </c>
      <c r="BP729" s="131">
        <f t="shared" ref="BP729" si="13855">H729/H746</f>
        <v>5.568937277194335E-2</v>
      </c>
      <c r="BQ729" s="132">
        <f t="shared" ref="BQ729" si="13856">I729/I746</f>
        <v>5.3552843220739901E-2</v>
      </c>
      <c r="BR729" s="129">
        <f t="shared" ref="BR729" si="13857">J729/J746</f>
        <v>4.2505592841163314E-2</v>
      </c>
      <c r="BS729" s="130">
        <f t="shared" ref="BS729" si="13858">K729/K746</f>
        <v>8.7016574585635359E-2</v>
      </c>
      <c r="BT729" s="131">
        <f t="shared" ref="BT729" si="13859">L729/L746</f>
        <v>2.911029110291103E-2</v>
      </c>
      <c r="BU729" s="129">
        <f t="shared" ref="BU729" si="13860">M729/M746</f>
        <v>7.6604049768236149E-2</v>
      </c>
      <c r="BV729" s="133">
        <f t="shared" ref="BV729" si="13861">N729/N746</f>
        <v>4.779411764705882E-2</v>
      </c>
      <c r="BW729" s="134">
        <f t="shared" ref="BW729" si="13862">O729/O746</f>
        <v>7.0698955583610695E-2</v>
      </c>
      <c r="BX729" s="129">
        <f t="shared" ref="BX729" si="13863">P729/P746</f>
        <v>5.743794165609712E-2</v>
      </c>
      <c r="BY729" s="130">
        <f t="shared" ref="BY729" si="13864">Q729/Q746</f>
        <v>4.7685185185185185E-2</v>
      </c>
      <c r="BZ729" s="131">
        <f t="shared" ref="BZ729" si="13865">R729/R746</f>
        <v>6.9046500704556132E-2</v>
      </c>
      <c r="CA729" s="132">
        <f t="shared" ref="CA729" si="13866">S729/S746</f>
        <v>4.4405897658282741E-2</v>
      </c>
      <c r="CB729" s="129">
        <f t="shared" ref="CB729" si="13867">T729/T746</f>
        <v>6.1728395061728392E-2</v>
      </c>
      <c r="CC729" s="130">
        <f t="shared" ref="CC729" si="13868">U729/U746</f>
        <v>4.1614123581336697E-2</v>
      </c>
      <c r="CD729" s="131">
        <f t="shared" ref="CD729" si="13869">V729/V746</f>
        <v>3.2468647998625665E-2</v>
      </c>
      <c r="CE729" s="132">
        <f t="shared" ref="CE729" si="13870">W729/W746</f>
        <v>8.2616487455197132E-2</v>
      </c>
      <c r="CF729" s="129">
        <f t="shared" ref="CF729" si="13871">X729/X746</f>
        <v>5.0497866287339974E-2</v>
      </c>
      <c r="CG729" s="130">
        <f t="shared" ref="CG729" si="13872">Y729/Y746</f>
        <v>5.0840336134453781E-2</v>
      </c>
      <c r="CH729" s="131">
        <f t="shared" ref="CH729" si="13873">Z729/Z746</f>
        <v>5.5718849840255588E-2</v>
      </c>
      <c r="CI729" s="129">
        <f t="shared" ref="CI729" si="13874">AA729/AA746</f>
        <v>5.061460592913955E-2</v>
      </c>
      <c r="CJ729" s="135">
        <f t="shared" ref="CJ729" si="13875">AB729/AB746</f>
        <v>5.438397328881469E-2</v>
      </c>
      <c r="CK729" s="136">
        <f t="shared" ref="CK729" si="13876">AC729/AC746</f>
        <v>5.5636641180487674E-2</v>
      </c>
    </row>
    <row r="730" spans="1:89" ht="14" thickTop="1" x14ac:dyDescent="0.15">
      <c r="A730" s="146" t="s">
        <v>24</v>
      </c>
      <c r="B730" s="203">
        <v>339</v>
      </c>
      <c r="C730" s="197">
        <v>631</v>
      </c>
      <c r="D730" s="198">
        <v>157</v>
      </c>
      <c r="E730" s="199">
        <v>201</v>
      </c>
      <c r="F730" s="196">
        <v>434</v>
      </c>
      <c r="G730" s="200">
        <v>212</v>
      </c>
      <c r="H730" s="198">
        <v>580</v>
      </c>
      <c r="I730" s="199">
        <v>572</v>
      </c>
      <c r="J730" s="196">
        <v>71</v>
      </c>
      <c r="K730" s="200">
        <v>65</v>
      </c>
      <c r="L730" s="198">
        <v>143</v>
      </c>
      <c r="M730" s="196">
        <v>309</v>
      </c>
      <c r="N730" s="201">
        <v>430</v>
      </c>
      <c r="O730" s="204">
        <v>483</v>
      </c>
      <c r="P730" s="196">
        <v>277</v>
      </c>
      <c r="Q730" s="200">
        <v>191</v>
      </c>
      <c r="R730" s="198">
        <v>424</v>
      </c>
      <c r="S730" s="199">
        <v>293</v>
      </c>
      <c r="T730" s="196">
        <v>40</v>
      </c>
      <c r="U730" s="200">
        <v>38</v>
      </c>
      <c r="V730" s="198">
        <v>250</v>
      </c>
      <c r="W730" s="205">
        <v>366</v>
      </c>
      <c r="X730" s="196">
        <v>227</v>
      </c>
      <c r="Y730" s="200">
        <v>102</v>
      </c>
      <c r="Z730" s="198">
        <v>486</v>
      </c>
      <c r="AA730" s="196">
        <v>476</v>
      </c>
      <c r="AB730" s="172">
        <f t="shared" si="13685"/>
        <v>3858</v>
      </c>
      <c r="AC730" s="173">
        <f t="shared" si="13686"/>
        <v>3939</v>
      </c>
      <c r="AE730" s="275" t="str">
        <f>$AE$17</f>
        <v>17:00 - 17:59</v>
      </c>
      <c r="AF730" s="126">
        <f t="shared" ref="AF730:AU732" si="13877">SUMIF($A$9:$A$32,$AE730,B$722:B$745)</f>
        <v>602</v>
      </c>
      <c r="AG730" s="186">
        <f t="shared" si="13877"/>
        <v>907</v>
      </c>
      <c r="AH730" s="127">
        <f t="shared" si="13877"/>
        <v>176</v>
      </c>
      <c r="AI730" s="180">
        <f t="shared" si="13877"/>
        <v>426</v>
      </c>
      <c r="AJ730" s="126">
        <f t="shared" si="13877"/>
        <v>448</v>
      </c>
      <c r="AK730" s="128">
        <f t="shared" si="13877"/>
        <v>805</v>
      </c>
      <c r="AL730" s="127">
        <f t="shared" si="13877"/>
        <v>893</v>
      </c>
      <c r="AM730" s="180">
        <f t="shared" si="13877"/>
        <v>887</v>
      </c>
      <c r="AN730" s="126">
        <f t="shared" si="13877"/>
        <v>195</v>
      </c>
      <c r="AO730" s="128">
        <f t="shared" si="13877"/>
        <v>48</v>
      </c>
      <c r="AP730" s="127">
        <f t="shared" si="13877"/>
        <v>505</v>
      </c>
      <c r="AQ730" s="126">
        <f t="shared" si="13877"/>
        <v>197</v>
      </c>
      <c r="AR730" s="179">
        <f t="shared" si="13877"/>
        <v>829</v>
      </c>
      <c r="AS730" s="181">
        <f t="shared" si="13877"/>
        <v>626</v>
      </c>
      <c r="AT730" s="126">
        <f t="shared" si="13877"/>
        <v>536</v>
      </c>
      <c r="AU730" s="128">
        <f t="shared" si="13877"/>
        <v>390</v>
      </c>
      <c r="AV730" s="127">
        <f t="shared" ref="AP730:BE732" si="13878">SUMIF($A$9:$A$32,$AE730,R$722:R$745)</f>
        <v>495</v>
      </c>
      <c r="AW730" s="180">
        <f t="shared" si="13878"/>
        <v>472</v>
      </c>
      <c r="AX730" s="126">
        <f t="shared" si="13878"/>
        <v>137</v>
      </c>
      <c r="AY730" s="128">
        <f t="shared" si="13878"/>
        <v>29</v>
      </c>
      <c r="AZ730" s="127">
        <f t="shared" si="13878"/>
        <v>459</v>
      </c>
      <c r="BA730" s="180">
        <f t="shared" si="13878"/>
        <v>427</v>
      </c>
      <c r="BB730" s="126">
        <f t="shared" si="13878"/>
        <v>390</v>
      </c>
      <c r="BC730" s="128">
        <f t="shared" si="13878"/>
        <v>219</v>
      </c>
      <c r="BD730" s="184">
        <f t="shared" si="13878"/>
        <v>637</v>
      </c>
      <c r="BE730" s="185">
        <f t="shared" si="13878"/>
        <v>883</v>
      </c>
      <c r="BF730" s="170">
        <f>AF730+AH730+AJ730+AL730+AN730+AP730+AR730+AT730+AV730+AX730+AZ730+BB730+BD730</f>
        <v>6302</v>
      </c>
      <c r="BG730" s="171">
        <f>AG730+AI730+AK730+AM730+AO730+AQ730+AS730+AU730+AW730+AY730+BA730+BC730+BE730</f>
        <v>6316</v>
      </c>
      <c r="BI730" s="146" t="s">
        <v>24</v>
      </c>
      <c r="BJ730" s="129">
        <f>B730/B746</f>
        <v>4.4617004474861804E-2</v>
      </c>
      <c r="BK730" s="130">
        <f t="shared" ref="BK730" si="13879">C730/C746</f>
        <v>6.4394325951627723E-2</v>
      </c>
      <c r="BL730" s="131">
        <f t="shared" ref="BL730" si="13880">D730/D746</f>
        <v>6.1328124999999997E-2</v>
      </c>
      <c r="BM730" s="132">
        <f t="shared" ref="BM730" si="13881">E730/E746</f>
        <v>5.0886075949367088E-2</v>
      </c>
      <c r="BN730" s="129">
        <f t="shared" ref="BN730" si="13882">F730/F746</f>
        <v>5.9878587196467992E-2</v>
      </c>
      <c r="BO730" s="130">
        <f t="shared" ref="BO730" si="13883">G730/G746</f>
        <v>2.7953586497890294E-2</v>
      </c>
      <c r="BP730" s="131">
        <f t="shared" ref="BP730" si="13884">H730/H746</f>
        <v>5.5882069563541768E-2</v>
      </c>
      <c r="BQ730" s="132">
        <f t="shared" ref="BQ730" si="13885">I730/I746</f>
        <v>5.4120541205412057E-2</v>
      </c>
      <c r="BR730" s="129">
        <f t="shared" ref="BR730" si="13886">J730/J746</f>
        <v>3.9709172259507833E-2</v>
      </c>
      <c r="BS730" s="130">
        <f t="shared" ref="BS730" si="13887">K730/K746</f>
        <v>4.4889502762430943E-2</v>
      </c>
      <c r="BT730" s="131">
        <f t="shared" ref="BT730" si="13888">L730/L746</f>
        <v>2.9315293152931528E-2</v>
      </c>
      <c r="BU730" s="129">
        <f t="shared" ref="BU730" si="13889">M730/M746</f>
        <v>7.5384240058550864E-2</v>
      </c>
      <c r="BV730" s="133">
        <f t="shared" ref="BV730" si="13890">N730/N746</f>
        <v>4.5168067226890755E-2</v>
      </c>
      <c r="BW730" s="134">
        <f t="shared" ref="BW730" si="13891">O730/O746</f>
        <v>5.5434408355331116E-2</v>
      </c>
      <c r="BX730" s="129">
        <f t="shared" ref="BX730" si="13892">P730/P746</f>
        <v>5.0190251857220508E-2</v>
      </c>
      <c r="BY730" s="130">
        <f t="shared" ref="BY730" si="13893">Q730/Q746</f>
        <v>4.4212962962962961E-2</v>
      </c>
      <c r="BZ730" s="131">
        <f t="shared" ref="BZ730" si="13894">R730/R746</f>
        <v>6.6384844214811334E-2</v>
      </c>
      <c r="CA730" s="132">
        <f t="shared" ref="CA730" si="13895">S730/S746</f>
        <v>5.0823937554206416E-2</v>
      </c>
      <c r="CB730" s="129">
        <f t="shared" ref="CB730" si="13896">T730/T746</f>
        <v>3.5273368606701938E-2</v>
      </c>
      <c r="CC730" s="130">
        <f t="shared" ref="CC730" si="13897">U730/U746</f>
        <v>4.7919293820933163E-2</v>
      </c>
      <c r="CD730" s="131">
        <f t="shared" ref="CD730" si="13898">V730/V746</f>
        <v>4.2947947088129185E-2</v>
      </c>
      <c r="CE730" s="132">
        <f t="shared" ref="CE730" si="13899">W730/W746</f>
        <v>6.5591397849462371E-2</v>
      </c>
      <c r="CF730" s="129">
        <f t="shared" ref="CF730" si="13900">X730/X746</f>
        <v>5.3816974869606446E-2</v>
      </c>
      <c r="CG730" s="130">
        <f t="shared" ref="CG730" si="13901">Y730/Y746</f>
        <v>4.2857142857142858E-2</v>
      </c>
      <c r="CH730" s="131">
        <f t="shared" ref="CH730" si="13902">Z730/Z746</f>
        <v>6.2108626198083064E-2</v>
      </c>
      <c r="CI730" s="129">
        <f t="shared" ref="CI730" si="13903">AA730/AA746</f>
        <v>4.9168474331164135E-2</v>
      </c>
      <c r="CJ730" s="135">
        <f t="shared" ref="CJ730" si="13904">AB730/AB746</f>
        <v>5.152587646076795E-2</v>
      </c>
      <c r="CK730" s="136">
        <f t="shared" ref="CK730" si="13905">AC730/AC746</f>
        <v>5.274433925630348E-2</v>
      </c>
    </row>
    <row r="731" spans="1:89" x14ac:dyDescent="0.15">
      <c r="A731" s="137" t="s">
        <v>25</v>
      </c>
      <c r="B731" s="206">
        <v>351</v>
      </c>
      <c r="C731" s="190">
        <v>594</v>
      </c>
      <c r="D731" s="191">
        <v>148</v>
      </c>
      <c r="E731" s="192">
        <v>236</v>
      </c>
      <c r="F731" s="189">
        <v>353</v>
      </c>
      <c r="G731" s="193">
        <v>228</v>
      </c>
      <c r="H731" s="191">
        <v>567</v>
      </c>
      <c r="I731" s="192">
        <v>575</v>
      </c>
      <c r="J731" s="189">
        <v>100</v>
      </c>
      <c r="K731" s="190">
        <v>81</v>
      </c>
      <c r="L731" s="191">
        <v>251</v>
      </c>
      <c r="M731" s="189">
        <v>290</v>
      </c>
      <c r="N731" s="194">
        <v>463</v>
      </c>
      <c r="O731" s="207">
        <v>415</v>
      </c>
      <c r="P731" s="189">
        <v>288</v>
      </c>
      <c r="Q731" s="190">
        <v>182</v>
      </c>
      <c r="R731" s="191">
        <v>429</v>
      </c>
      <c r="S731" s="192">
        <v>249</v>
      </c>
      <c r="T731" s="198">
        <v>48</v>
      </c>
      <c r="U731" s="189">
        <v>26</v>
      </c>
      <c r="V731" s="191">
        <v>299</v>
      </c>
      <c r="W731" s="208">
        <v>330</v>
      </c>
      <c r="X731" s="189">
        <v>265</v>
      </c>
      <c r="Y731" s="193">
        <v>118</v>
      </c>
      <c r="Z731" s="191">
        <v>530</v>
      </c>
      <c r="AA731" s="189">
        <v>640</v>
      </c>
      <c r="AB731" s="172">
        <f t="shared" si="13685"/>
        <v>4092</v>
      </c>
      <c r="AC731" s="173">
        <f t="shared" si="13686"/>
        <v>3964</v>
      </c>
      <c r="AE731" s="277" t="str">
        <f>$AE$18</f>
        <v>18:00 - 18:59</v>
      </c>
      <c r="AF731" s="126">
        <f t="shared" si="13877"/>
        <v>683</v>
      </c>
      <c r="AG731" s="190">
        <f t="shared" si="13877"/>
        <v>823</v>
      </c>
      <c r="AH731" s="191">
        <f t="shared" si="13877"/>
        <v>156</v>
      </c>
      <c r="AI731" s="192">
        <f t="shared" si="13877"/>
        <v>359</v>
      </c>
      <c r="AJ731" s="278">
        <f t="shared" si="13877"/>
        <v>316</v>
      </c>
      <c r="AK731" s="193">
        <f t="shared" si="13877"/>
        <v>977</v>
      </c>
      <c r="AL731" s="191">
        <f t="shared" si="13877"/>
        <v>767</v>
      </c>
      <c r="AM731" s="192">
        <f t="shared" si="13877"/>
        <v>838</v>
      </c>
      <c r="AN731" s="278">
        <f t="shared" si="13877"/>
        <v>223</v>
      </c>
      <c r="AO731" s="193">
        <f t="shared" si="13877"/>
        <v>55</v>
      </c>
      <c r="AP731" s="191">
        <f t="shared" si="13878"/>
        <v>588</v>
      </c>
      <c r="AQ731" s="278">
        <f t="shared" si="13878"/>
        <v>165</v>
      </c>
      <c r="AR731" s="194">
        <f t="shared" si="13878"/>
        <v>735</v>
      </c>
      <c r="AS731" s="195">
        <f t="shared" si="13878"/>
        <v>563</v>
      </c>
      <c r="AT731" s="278">
        <f t="shared" si="13878"/>
        <v>331</v>
      </c>
      <c r="AU731" s="193">
        <f t="shared" si="13878"/>
        <v>357</v>
      </c>
      <c r="AV731" s="191">
        <f t="shared" si="13878"/>
        <v>453</v>
      </c>
      <c r="AW731" s="192">
        <f t="shared" si="13878"/>
        <v>557</v>
      </c>
      <c r="AX731" s="278">
        <f t="shared" si="13878"/>
        <v>89</v>
      </c>
      <c r="AY731" s="193">
        <f t="shared" si="13878"/>
        <v>21</v>
      </c>
      <c r="AZ731" s="191">
        <f t="shared" si="13878"/>
        <v>597</v>
      </c>
      <c r="BA731" s="192">
        <f t="shared" si="13878"/>
        <v>343</v>
      </c>
      <c r="BB731" s="278">
        <f t="shared" si="13878"/>
        <v>356</v>
      </c>
      <c r="BC731" s="193">
        <f t="shared" si="13878"/>
        <v>154</v>
      </c>
      <c r="BD731" s="191">
        <f t="shared" si="13878"/>
        <v>519</v>
      </c>
      <c r="BE731" s="278">
        <f t="shared" si="13878"/>
        <v>832</v>
      </c>
      <c r="BF731" s="172">
        <f>SUM(AF731,AH731,AJ731,AL731,AN731,AP731,AR731,AT731,AV731,AX731,AZ731,BB731,BD731)</f>
        <v>5813</v>
      </c>
      <c r="BG731" s="173">
        <f>SUM(AG731,AI731,AK731,AM731,AO731,AQ731,AS731,AU731,AW731,AY731,BA731,BC731,BE731)</f>
        <v>6044</v>
      </c>
      <c r="BI731" s="137" t="s">
        <v>25</v>
      </c>
      <c r="BJ731" s="129">
        <f>B731/B746</f>
        <v>4.6196367465122401E-2</v>
      </c>
      <c r="BK731" s="130">
        <f t="shared" ref="BK731" si="13906">C731/C746</f>
        <v>6.0618430452086945E-2</v>
      </c>
      <c r="BL731" s="131">
        <f t="shared" ref="BL731" si="13907">D731/D746</f>
        <v>5.7812500000000003E-2</v>
      </c>
      <c r="BM731" s="132">
        <f t="shared" ref="BM731" si="13908">E731/E746</f>
        <v>5.9746835443037973E-2</v>
      </c>
      <c r="BN731" s="129">
        <f t="shared" ref="BN731" si="13909">F731/F746</f>
        <v>4.8703090507726268E-2</v>
      </c>
      <c r="BO731" s="130">
        <f t="shared" ref="BO731" si="13910">G731/G746</f>
        <v>3.0063291139240507E-2</v>
      </c>
      <c r="BP731" s="131">
        <f t="shared" ref="BP731" si="13911">H731/H746</f>
        <v>5.4629540418152038E-2</v>
      </c>
      <c r="BQ731" s="132">
        <f t="shared" ref="BQ731" si="13912">I731/I746</f>
        <v>5.4404390197748134E-2</v>
      </c>
      <c r="BR731" s="129">
        <f t="shared" ref="BR731" si="13913">J731/J746</f>
        <v>5.5928411633109618E-2</v>
      </c>
      <c r="BS731" s="130">
        <f t="shared" ref="BS731" si="13914">K731/K746</f>
        <v>5.5939226519337019E-2</v>
      </c>
      <c r="BT731" s="131">
        <f t="shared" ref="BT731" si="13915">L731/L746</f>
        <v>5.1455514555145548E-2</v>
      </c>
      <c r="BU731" s="129">
        <f t="shared" ref="BU731" si="13916">M731/M746</f>
        <v>7.0748963161746767E-2</v>
      </c>
      <c r="BV731" s="133">
        <f t="shared" ref="BV731" si="13917">N731/N746</f>
        <v>4.8634453781512606E-2</v>
      </c>
      <c r="BW731" s="134">
        <f t="shared" ref="BW731" si="13918">O731/O746</f>
        <v>4.7629978193503959E-2</v>
      </c>
      <c r="BX731" s="129">
        <f t="shared" ref="BX731" si="13919">P731/P746</f>
        <v>5.2183366551911581E-2</v>
      </c>
      <c r="BY731" s="130">
        <f t="shared" ref="BY731" si="13920">Q731/Q746</f>
        <v>4.2129629629629628E-2</v>
      </c>
      <c r="BZ731" s="131">
        <f t="shared" ref="BZ731" si="13921">R731/R746</f>
        <v>6.7167684358853924E-2</v>
      </c>
      <c r="CA731" s="132">
        <f t="shared" ref="CA731" si="13922">S731/S746</f>
        <v>4.319167389418907E-2</v>
      </c>
      <c r="CB731" s="129">
        <f t="shared" ref="CB731" si="13923">T731/T746</f>
        <v>4.2328042328042326E-2</v>
      </c>
      <c r="CC731" s="130">
        <f t="shared" ref="CC731" si="13924">U731/U746</f>
        <v>3.2786885245901641E-2</v>
      </c>
      <c r="CD731" s="131">
        <f t="shared" ref="CD731" si="13925">V731/V746</f>
        <v>5.136574471740251E-2</v>
      </c>
      <c r="CE731" s="132">
        <f t="shared" ref="CE731" si="13926">W731/W746</f>
        <v>5.9139784946236562E-2</v>
      </c>
      <c r="CF731" s="129">
        <f t="shared" ref="CF731" si="13927">X731/X746</f>
        <v>6.282598387861546E-2</v>
      </c>
      <c r="CG731" s="130">
        <f t="shared" ref="CG731" si="13928">Y731/Y746</f>
        <v>4.9579831932773107E-2</v>
      </c>
      <c r="CH731" s="131">
        <f t="shared" ref="CH731" si="13929">Z731/Z746</f>
        <v>6.773162939297124E-2</v>
      </c>
      <c r="CI731" s="129">
        <f t="shared" ref="CI731" si="13930">AA731/AA746</f>
        <v>6.6108873050304717E-2</v>
      </c>
      <c r="CJ731" s="135">
        <f t="shared" ref="CJ731" si="13931">AB731/AB746</f>
        <v>5.4651085141903172E-2</v>
      </c>
      <c r="CK731" s="136">
        <f t="shared" ref="CK731" si="13932">AC731/AC746</f>
        <v>5.3079096423454424E-2</v>
      </c>
    </row>
    <row r="732" spans="1:89" ht="14" thickBot="1" x14ac:dyDescent="0.2">
      <c r="A732" s="146" t="s">
        <v>26</v>
      </c>
      <c r="B732" s="203">
        <v>343</v>
      </c>
      <c r="C732" s="197">
        <v>496</v>
      </c>
      <c r="D732" s="198">
        <v>93</v>
      </c>
      <c r="E732" s="199">
        <v>169</v>
      </c>
      <c r="F732" s="196">
        <v>365</v>
      </c>
      <c r="G732" s="200">
        <v>264</v>
      </c>
      <c r="H732" s="198">
        <v>460</v>
      </c>
      <c r="I732" s="199">
        <v>575</v>
      </c>
      <c r="J732" s="196">
        <v>29</v>
      </c>
      <c r="K732" s="197">
        <v>56</v>
      </c>
      <c r="L732" s="198">
        <v>206</v>
      </c>
      <c r="M732" s="196">
        <v>234</v>
      </c>
      <c r="N732" s="201">
        <v>553</v>
      </c>
      <c r="O732" s="204">
        <v>382</v>
      </c>
      <c r="P732" s="196">
        <v>328</v>
      </c>
      <c r="Q732" s="197">
        <v>171</v>
      </c>
      <c r="R732" s="198">
        <v>374</v>
      </c>
      <c r="S732" s="199">
        <v>307</v>
      </c>
      <c r="T732" s="196">
        <v>38</v>
      </c>
      <c r="U732" s="200">
        <v>35</v>
      </c>
      <c r="V732" s="198">
        <v>286</v>
      </c>
      <c r="W732" s="205">
        <v>333</v>
      </c>
      <c r="X732" s="196">
        <v>203</v>
      </c>
      <c r="Y732" s="200">
        <v>129</v>
      </c>
      <c r="Z732" s="198">
        <v>539</v>
      </c>
      <c r="AA732" s="196">
        <v>650</v>
      </c>
      <c r="AB732" s="172">
        <f t="shared" si="13685"/>
        <v>3817</v>
      </c>
      <c r="AC732" s="173">
        <f t="shared" si="13686"/>
        <v>3801</v>
      </c>
      <c r="AE732" s="275">
        <f>$AE$19</f>
        <v>0</v>
      </c>
      <c r="AF732" s="126">
        <f t="shared" si="13877"/>
        <v>0</v>
      </c>
      <c r="AG732" s="197">
        <f t="shared" si="13877"/>
        <v>0</v>
      </c>
      <c r="AH732" s="198">
        <f t="shared" si="13877"/>
        <v>0</v>
      </c>
      <c r="AI732" s="199">
        <f t="shared" si="13877"/>
        <v>0</v>
      </c>
      <c r="AJ732" s="196">
        <f t="shared" si="13877"/>
        <v>0</v>
      </c>
      <c r="AK732" s="200">
        <f t="shared" si="13877"/>
        <v>0</v>
      </c>
      <c r="AL732" s="198">
        <f t="shared" si="13877"/>
        <v>0</v>
      </c>
      <c r="AM732" s="199">
        <f t="shared" si="13877"/>
        <v>0</v>
      </c>
      <c r="AN732" s="196">
        <f t="shared" si="13877"/>
        <v>0</v>
      </c>
      <c r="AO732" s="200">
        <f t="shared" si="13877"/>
        <v>0</v>
      </c>
      <c r="AP732" s="198">
        <f t="shared" si="13878"/>
        <v>0</v>
      </c>
      <c r="AQ732" s="196">
        <f t="shared" si="13878"/>
        <v>0</v>
      </c>
      <c r="AR732" s="201">
        <f t="shared" si="13878"/>
        <v>0</v>
      </c>
      <c r="AS732" s="202">
        <f t="shared" si="13878"/>
        <v>0</v>
      </c>
      <c r="AT732" s="196">
        <f t="shared" si="13878"/>
        <v>0</v>
      </c>
      <c r="AU732" s="200">
        <f t="shared" si="13878"/>
        <v>0</v>
      </c>
      <c r="AV732" s="198">
        <f t="shared" si="13878"/>
        <v>0</v>
      </c>
      <c r="AW732" s="199">
        <f t="shared" si="13878"/>
        <v>0</v>
      </c>
      <c r="AX732" s="196">
        <f t="shared" si="13878"/>
        <v>0</v>
      </c>
      <c r="AY732" s="200">
        <f t="shared" si="13878"/>
        <v>0</v>
      </c>
      <c r="AZ732" s="198">
        <f t="shared" si="13878"/>
        <v>0</v>
      </c>
      <c r="BA732" s="199">
        <f t="shared" si="13878"/>
        <v>0</v>
      </c>
      <c r="BB732" s="196">
        <f t="shared" si="13878"/>
        <v>0</v>
      </c>
      <c r="BC732" s="200">
        <f t="shared" si="13878"/>
        <v>0</v>
      </c>
      <c r="BD732" s="198">
        <f t="shared" si="13878"/>
        <v>0</v>
      </c>
      <c r="BE732" s="196">
        <f t="shared" si="1387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4.5143458804948668E-2</v>
      </c>
      <c r="BK732" s="130">
        <f t="shared" ref="BK732" si="13933">C732/C746</f>
        <v>5.0617409939789776E-2</v>
      </c>
      <c r="BL732" s="131">
        <f t="shared" ref="BL732" si="13934">D732/D746</f>
        <v>3.6328125000000003E-2</v>
      </c>
      <c r="BM732" s="132">
        <f t="shared" ref="BM732" si="13935">E732/E746</f>
        <v>4.2784810126582279E-2</v>
      </c>
      <c r="BN732" s="129">
        <f t="shared" ref="BN732" si="13936">F732/F746</f>
        <v>5.0358719646799117E-2</v>
      </c>
      <c r="BO732" s="130">
        <f t="shared" ref="BO732" si="13937">G732/G746</f>
        <v>3.4810126582278479E-2</v>
      </c>
      <c r="BP732" s="131">
        <f t="shared" ref="BP732" si="13938">H732/H746</f>
        <v>4.4320262067636576E-2</v>
      </c>
      <c r="BQ732" s="132">
        <f t="shared" ref="BQ732" si="13939">I732/I746</f>
        <v>5.4404390197748134E-2</v>
      </c>
      <c r="BR732" s="129">
        <f t="shared" ref="BR732" si="13940">J732/J746</f>
        <v>1.6219239373601788E-2</v>
      </c>
      <c r="BS732" s="130">
        <f t="shared" ref="BS732" si="13941">K732/K746</f>
        <v>3.8674033149171269E-2</v>
      </c>
      <c r="BT732" s="131">
        <f t="shared" ref="BT732" si="13942">L732/L746</f>
        <v>4.2230422304223039E-2</v>
      </c>
      <c r="BU732" s="129">
        <f t="shared" ref="BU732" si="13943">M732/M746</f>
        <v>5.7087094413271533E-2</v>
      </c>
      <c r="BV732" s="133">
        <f t="shared" ref="BV732" si="13944">N732/N746</f>
        <v>5.8088235294117649E-2</v>
      </c>
      <c r="BW732" s="134">
        <f t="shared" ref="BW732" si="13945">O732/O746</f>
        <v>4.384253414438196E-2</v>
      </c>
      <c r="BX732" s="129">
        <f t="shared" ref="BX732" si="13946">P732/P746</f>
        <v>5.9431056350788186E-2</v>
      </c>
      <c r="BY732" s="130">
        <f t="shared" ref="BY732" si="13947">Q732/Q746</f>
        <v>3.9583333333333331E-2</v>
      </c>
      <c r="BZ732" s="131">
        <f t="shared" ref="BZ732" si="13948">R732/R746</f>
        <v>5.8556442774385473E-2</v>
      </c>
      <c r="CA732" s="132">
        <f t="shared" ref="CA732" si="13949">S732/S746</f>
        <v>5.3252385082393758E-2</v>
      </c>
      <c r="CB732" s="129">
        <f t="shared" ref="CB732" si="13950">T732/T746</f>
        <v>3.3509700176366841E-2</v>
      </c>
      <c r="CC732" s="130">
        <f t="shared" ref="CC732" si="13951">U732/U746</f>
        <v>4.4136191677175286E-2</v>
      </c>
      <c r="CD732" s="131">
        <f t="shared" ref="CD732" si="13952">V732/V746</f>
        <v>4.9132451468819789E-2</v>
      </c>
      <c r="CE732" s="132">
        <f t="shared" ref="CE732" si="13953">W732/W746</f>
        <v>5.9677419354838709E-2</v>
      </c>
      <c r="CF732" s="129">
        <f t="shared" ref="CF732" si="13954">X732/X746</f>
        <v>4.8127074442863918E-2</v>
      </c>
      <c r="CG732" s="130">
        <f t="shared" ref="CG732" si="13955">Y732/Y746</f>
        <v>5.4201680672268909E-2</v>
      </c>
      <c r="CH732" s="131">
        <f t="shared" ref="CH732" si="13956">Z732/Z746</f>
        <v>6.8881789137380189E-2</v>
      </c>
      <c r="CI732" s="129">
        <f t="shared" ref="CI732" si="13957">AA732/AA746</f>
        <v>6.7141824191715729E-2</v>
      </c>
      <c r="CJ732" s="135">
        <f t="shared" ref="CJ732" si="13958">AB732/AB746</f>
        <v>5.097829716193656E-2</v>
      </c>
      <c r="CK732" s="136">
        <f t="shared" ref="CK732" si="13959">AC732/AC746</f>
        <v>5.0896479693630238E-2</v>
      </c>
    </row>
    <row r="733" spans="1:89" ht="15" thickTop="1" thickBot="1" x14ac:dyDescent="0.2">
      <c r="A733" s="137" t="s">
        <v>27</v>
      </c>
      <c r="B733" s="206">
        <v>397</v>
      </c>
      <c r="C733" s="190">
        <v>570</v>
      </c>
      <c r="D733" s="191">
        <v>131</v>
      </c>
      <c r="E733" s="192">
        <v>248</v>
      </c>
      <c r="F733" s="189">
        <v>325</v>
      </c>
      <c r="G733" s="193">
        <v>383</v>
      </c>
      <c r="H733" s="191">
        <v>540</v>
      </c>
      <c r="I733" s="192">
        <v>586</v>
      </c>
      <c r="J733" s="189">
        <v>89</v>
      </c>
      <c r="K733" s="190">
        <v>49</v>
      </c>
      <c r="L733" s="191">
        <v>175</v>
      </c>
      <c r="M733" s="189">
        <v>176</v>
      </c>
      <c r="N733" s="194">
        <v>498</v>
      </c>
      <c r="O733" s="207">
        <v>315</v>
      </c>
      <c r="P733" s="189">
        <v>303</v>
      </c>
      <c r="Q733" s="190">
        <v>181</v>
      </c>
      <c r="R733" s="191">
        <v>379</v>
      </c>
      <c r="S733" s="192">
        <v>277</v>
      </c>
      <c r="T733" s="189">
        <v>53</v>
      </c>
      <c r="U733" s="193">
        <v>26</v>
      </c>
      <c r="V733" s="191">
        <v>349</v>
      </c>
      <c r="W733" s="208">
        <v>288</v>
      </c>
      <c r="X733" s="189">
        <v>227</v>
      </c>
      <c r="Y733" s="193">
        <v>65</v>
      </c>
      <c r="Z733" s="191">
        <v>528</v>
      </c>
      <c r="AA733" s="189">
        <v>462</v>
      </c>
      <c r="AB733" s="172">
        <f t="shared" si="13685"/>
        <v>3994</v>
      </c>
      <c r="AC733" s="173">
        <f t="shared" si="13686"/>
        <v>3626</v>
      </c>
      <c r="AE733" s="269" t="s">
        <v>13</v>
      </c>
      <c r="AF733" s="20">
        <f t="shared" ref="AF733:BG733" si="13960">SUM(AF730:AF732)</f>
        <v>1285</v>
      </c>
      <c r="AG733" s="21">
        <f t="shared" si="13960"/>
        <v>1730</v>
      </c>
      <c r="AH733" s="20">
        <f t="shared" si="13960"/>
        <v>332</v>
      </c>
      <c r="AI733" s="21">
        <f t="shared" si="13960"/>
        <v>785</v>
      </c>
      <c r="AJ733" s="20">
        <f t="shared" si="13960"/>
        <v>764</v>
      </c>
      <c r="AK733" s="21">
        <f t="shared" si="13960"/>
        <v>1782</v>
      </c>
      <c r="AL733" s="20">
        <f t="shared" si="13960"/>
        <v>1660</v>
      </c>
      <c r="AM733" s="21">
        <f t="shared" si="13960"/>
        <v>1725</v>
      </c>
      <c r="AN733" s="20">
        <f t="shared" si="13960"/>
        <v>418</v>
      </c>
      <c r="AO733" s="21">
        <f t="shared" si="13960"/>
        <v>103</v>
      </c>
      <c r="AP733" s="20">
        <f t="shared" si="13960"/>
        <v>1093</v>
      </c>
      <c r="AQ733" s="21">
        <f t="shared" si="13960"/>
        <v>362</v>
      </c>
      <c r="AR733" s="20">
        <f t="shared" si="13960"/>
        <v>1564</v>
      </c>
      <c r="AS733" s="21">
        <f t="shared" si="13960"/>
        <v>1189</v>
      </c>
      <c r="AT733" s="20">
        <f t="shared" si="13960"/>
        <v>867</v>
      </c>
      <c r="AU733" s="21">
        <f t="shared" si="13960"/>
        <v>747</v>
      </c>
      <c r="AV733" s="20">
        <f t="shared" si="13960"/>
        <v>948</v>
      </c>
      <c r="AW733" s="21">
        <f t="shared" si="13960"/>
        <v>1029</v>
      </c>
      <c r="AX733" s="20">
        <f t="shared" si="13960"/>
        <v>226</v>
      </c>
      <c r="AY733" s="21">
        <f t="shared" si="13960"/>
        <v>50</v>
      </c>
      <c r="AZ733" s="20">
        <f t="shared" si="13960"/>
        <v>1056</v>
      </c>
      <c r="BA733" s="21">
        <f t="shared" si="13960"/>
        <v>770</v>
      </c>
      <c r="BB733" s="20">
        <f t="shared" si="13960"/>
        <v>746</v>
      </c>
      <c r="BC733" s="21">
        <f t="shared" si="13960"/>
        <v>373</v>
      </c>
      <c r="BD733" s="20">
        <f t="shared" si="13960"/>
        <v>1156</v>
      </c>
      <c r="BE733" s="21">
        <f t="shared" si="13960"/>
        <v>1715</v>
      </c>
      <c r="BF733" s="174">
        <f t="shared" si="13960"/>
        <v>12115</v>
      </c>
      <c r="BG733" s="175">
        <f t="shared" si="13960"/>
        <v>12360</v>
      </c>
      <c r="BI733" s="137" t="s">
        <v>27</v>
      </c>
      <c r="BJ733" s="129">
        <f>B733/B746</f>
        <v>5.2250592261121345E-2</v>
      </c>
      <c r="BK733" s="130">
        <f t="shared" ref="BK733" si="13961">C733/C746</f>
        <v>5.8169200938871311E-2</v>
      </c>
      <c r="BL733" s="131">
        <f t="shared" ref="BL733" si="13962">D733/D746</f>
        <v>5.1171874999999999E-2</v>
      </c>
      <c r="BM733" s="132">
        <f t="shared" ref="BM733" si="13963">E733/E746</f>
        <v>6.2784810126582283E-2</v>
      </c>
      <c r="BN733" s="129">
        <f t="shared" ref="BN733" si="13964">F733/F746</f>
        <v>4.4839955849889625E-2</v>
      </c>
      <c r="BO733" s="130">
        <f t="shared" ref="BO733" si="13965">G733/G746</f>
        <v>5.0501054852320676E-2</v>
      </c>
      <c r="BP733" s="131">
        <f t="shared" ref="BP733" si="13966">H733/H746</f>
        <v>5.2028133731573369E-2</v>
      </c>
      <c r="BQ733" s="132">
        <f t="shared" ref="BQ733" si="13967">I733/I746</f>
        <v>5.544516983631375E-2</v>
      </c>
      <c r="BR733" s="129">
        <f t="shared" ref="BR733" si="13968">J733/J746</f>
        <v>4.9776286353467564E-2</v>
      </c>
      <c r="BS733" s="130">
        <f t="shared" ref="BS733" si="13969">K733/K746</f>
        <v>3.3839779005524859E-2</v>
      </c>
      <c r="BT733" s="131">
        <f t="shared" ref="BT733" si="13970">L733/L746</f>
        <v>3.5875358753587536E-2</v>
      </c>
      <c r="BU733" s="129">
        <f t="shared" ref="BU733" si="13971">M733/M746</f>
        <v>4.2937301780922178E-2</v>
      </c>
      <c r="BV733" s="133">
        <f t="shared" ref="BV733" si="13972">N733/N746</f>
        <v>5.2310924369747901E-2</v>
      </c>
      <c r="BW733" s="134">
        <f t="shared" ref="BW733" si="13973">O733/O746</f>
        <v>3.6152875014346379E-2</v>
      </c>
      <c r="BX733" s="129">
        <f t="shared" ref="BX733" si="13974">P733/P746</f>
        <v>5.4901250226490304E-2</v>
      </c>
      <c r="BY733" s="130">
        <f t="shared" ref="BY733" si="13975">Q733/Q746</f>
        <v>4.189814814814815E-2</v>
      </c>
      <c r="BZ733" s="131">
        <f t="shared" ref="BZ733" si="13976">R733/R746</f>
        <v>5.9339282918428056E-2</v>
      </c>
      <c r="CA733" s="132">
        <f t="shared" ref="CA733" si="13977">S733/S746</f>
        <v>4.8048568950563746E-2</v>
      </c>
      <c r="CB733" s="129">
        <f t="shared" ref="CB733" si="13978">T733/T746</f>
        <v>4.6737213403880068E-2</v>
      </c>
      <c r="CC733" s="130">
        <f t="shared" ref="CC733" si="13979">U733/U746</f>
        <v>3.2786885245901641E-2</v>
      </c>
      <c r="CD733" s="131">
        <f t="shared" ref="CD733" si="13980">V733/V746</f>
        <v>5.9955334135028349E-2</v>
      </c>
      <c r="CE733" s="132">
        <f t="shared" ref="CE733" si="13981">W733/W746</f>
        <v>5.1612903225806452E-2</v>
      </c>
      <c r="CF733" s="129">
        <f t="shared" ref="CF733" si="13982">X733/X746</f>
        <v>5.3816974869606446E-2</v>
      </c>
      <c r="CG733" s="130">
        <f t="shared" ref="CG733" si="13983">Y733/Y746</f>
        <v>2.7310924369747899E-2</v>
      </c>
      <c r="CH733" s="131">
        <f t="shared" ref="CH733" si="13984">Z733/Z746</f>
        <v>6.7476038338658145E-2</v>
      </c>
      <c r="CI733" s="129">
        <f t="shared" ref="CI733" si="13985">AA733/AA746</f>
        <v>4.7722342733188719E-2</v>
      </c>
      <c r="CJ733" s="135">
        <f t="shared" ref="CJ733" si="13986">AB733/AB746</f>
        <v>5.3342237061769618E-2</v>
      </c>
      <c r="CK733" s="136">
        <f t="shared" ref="CK733" si="13987">AC733/AC746</f>
        <v>4.8553179523573603E-2</v>
      </c>
    </row>
    <row r="734" spans="1:89" ht="14" thickTop="1" x14ac:dyDescent="0.15">
      <c r="A734" s="146" t="s">
        <v>28</v>
      </c>
      <c r="B734" s="203">
        <v>499</v>
      </c>
      <c r="C734" s="197">
        <v>518</v>
      </c>
      <c r="D734" s="198">
        <v>177</v>
      </c>
      <c r="E734" s="199">
        <v>284</v>
      </c>
      <c r="F734" s="196">
        <v>344</v>
      </c>
      <c r="G734" s="200">
        <v>482</v>
      </c>
      <c r="H734" s="198">
        <v>678</v>
      </c>
      <c r="I734" s="199">
        <v>646</v>
      </c>
      <c r="J734" s="196">
        <v>128</v>
      </c>
      <c r="K734" s="197">
        <v>60</v>
      </c>
      <c r="L734" s="198">
        <v>347</v>
      </c>
      <c r="M734" s="196">
        <v>201</v>
      </c>
      <c r="N734" s="201">
        <v>636</v>
      </c>
      <c r="O734" s="204">
        <v>480</v>
      </c>
      <c r="P734" s="196">
        <v>437</v>
      </c>
      <c r="Q734" s="197">
        <v>203</v>
      </c>
      <c r="R734" s="198">
        <v>346</v>
      </c>
      <c r="S734" s="199">
        <v>369</v>
      </c>
      <c r="T734" s="196">
        <v>75</v>
      </c>
      <c r="U734" s="200">
        <v>31</v>
      </c>
      <c r="V734" s="198">
        <v>410</v>
      </c>
      <c r="W734" s="205">
        <v>296</v>
      </c>
      <c r="X734" s="196">
        <v>294</v>
      </c>
      <c r="Y734" s="200">
        <v>100</v>
      </c>
      <c r="Z734" s="198">
        <v>599</v>
      </c>
      <c r="AA734" s="196">
        <v>404</v>
      </c>
      <c r="AB734" s="172">
        <f t="shared" si="13685"/>
        <v>4970</v>
      </c>
      <c r="AC734" s="173">
        <f t="shared" si="13686"/>
        <v>4074</v>
      </c>
      <c r="BI734" s="146" t="s">
        <v>28</v>
      </c>
      <c r="BJ734" s="129">
        <f>B734/B746</f>
        <v>6.5675177678336402E-2</v>
      </c>
      <c r="BK734" s="130">
        <f t="shared" ref="BK734" si="13988">C734/C746</f>
        <v>5.2862536993570776E-2</v>
      </c>
      <c r="BL734" s="131">
        <f t="shared" ref="BL734" si="13989">D734/D746</f>
        <v>6.9140624999999997E-2</v>
      </c>
      <c r="BM734" s="132">
        <f t="shared" ref="BM734" si="13990">E734/E746</f>
        <v>7.1898734177215193E-2</v>
      </c>
      <c r="BN734" s="129">
        <f t="shared" ref="BN734" si="13991">F734/F746</f>
        <v>4.7461368653421633E-2</v>
      </c>
      <c r="BO734" s="130">
        <f t="shared" ref="BO734" si="13992">G734/G746</f>
        <v>6.3554852320675106E-2</v>
      </c>
      <c r="BP734" s="131">
        <f t="shared" ref="BP734" si="13993">H734/H746</f>
        <v>6.5324212351864336E-2</v>
      </c>
      <c r="BQ734" s="132">
        <f t="shared" ref="BQ734" si="13994">I734/I746</f>
        <v>6.1122149683035289E-2</v>
      </c>
      <c r="BR734" s="129">
        <f t="shared" ref="BR734" si="13995">J734/J746</f>
        <v>7.1588366890380312E-2</v>
      </c>
      <c r="BS734" s="130">
        <f t="shared" ref="BS734" si="13996">K734/K746</f>
        <v>4.1436464088397788E-2</v>
      </c>
      <c r="BT734" s="131">
        <f t="shared" ref="BT734" si="13997">L734/L746</f>
        <v>7.1135711357113565E-2</v>
      </c>
      <c r="BU734" s="129">
        <f t="shared" ref="BU734" si="13998">M734/M746</f>
        <v>4.9036350329348624E-2</v>
      </c>
      <c r="BV734" s="133">
        <f t="shared" ref="BV734" si="13999">N734/N746</f>
        <v>6.6806722689075629E-2</v>
      </c>
      <c r="BW734" s="134">
        <f t="shared" ref="BW734" si="14000">O734/O746</f>
        <v>5.5090095259956388E-2</v>
      </c>
      <c r="BX734" s="129">
        <f t="shared" ref="BX734" si="14001">P734/P746</f>
        <v>7.9181011052726943E-2</v>
      </c>
      <c r="BY734" s="130">
        <f t="shared" ref="BY734" si="14002">Q734/Q746</f>
        <v>4.6990740740740743E-2</v>
      </c>
      <c r="BZ734" s="131">
        <f t="shared" ref="BZ734" si="14003">R734/R746</f>
        <v>5.4172537967746986E-2</v>
      </c>
      <c r="CA734" s="132">
        <f t="shared" ref="CA734" si="14004">S734/S746</f>
        <v>6.4006938421509105E-2</v>
      </c>
      <c r="CB734" s="129">
        <f t="shared" ref="CB734" si="14005">T734/T746</f>
        <v>6.6137566137566134E-2</v>
      </c>
      <c r="CC734" s="130">
        <f t="shared" ref="CC734" si="14006">U734/U746</f>
        <v>3.9092055485498108E-2</v>
      </c>
      <c r="CD734" s="131">
        <f t="shared" ref="CD734" si="14007">V734/V746</f>
        <v>7.0434633224531862E-2</v>
      </c>
      <c r="CE734" s="132">
        <f t="shared" ref="CE734" si="14008">W734/W746</f>
        <v>5.3046594982078851E-2</v>
      </c>
      <c r="CF734" s="129">
        <f t="shared" ref="CF734" si="14009">X734/X746</f>
        <v>6.9701280227596016E-2</v>
      </c>
      <c r="CG734" s="130">
        <f t="shared" ref="CG734" si="14010">Y734/Y746</f>
        <v>4.2016806722689079E-2</v>
      </c>
      <c r="CH734" s="131">
        <f t="shared" ref="CH734" si="14011">Z734/Z746</f>
        <v>7.6549520766773169E-2</v>
      </c>
      <c r="CI734" s="129">
        <f t="shared" ref="CI734" si="14012">AA734/AA746</f>
        <v>4.1731226113004852E-2</v>
      </c>
      <c r="CJ734" s="135">
        <f t="shared" ref="CJ734" si="14013">AB734/AB746</f>
        <v>6.6377295492487484E-2</v>
      </c>
      <c r="CK734" s="136">
        <f t="shared" ref="CK734" si="14014">AC734/AC746</f>
        <v>5.45520279589186E-2</v>
      </c>
    </row>
    <row r="735" spans="1:89" x14ac:dyDescent="0.15">
      <c r="A735" s="137" t="s">
        <v>29</v>
      </c>
      <c r="B735" s="206">
        <v>500</v>
      </c>
      <c r="C735" s="190">
        <v>975</v>
      </c>
      <c r="D735" s="191">
        <v>206</v>
      </c>
      <c r="E735" s="192">
        <v>349</v>
      </c>
      <c r="F735" s="189">
        <v>407</v>
      </c>
      <c r="G735" s="193">
        <v>858</v>
      </c>
      <c r="H735" s="191">
        <v>819</v>
      </c>
      <c r="I735" s="192">
        <v>1023</v>
      </c>
      <c r="J735" s="189">
        <v>184</v>
      </c>
      <c r="K735" s="190">
        <v>60</v>
      </c>
      <c r="L735" s="191">
        <v>427</v>
      </c>
      <c r="M735" s="189">
        <v>259</v>
      </c>
      <c r="N735" s="194">
        <v>747</v>
      </c>
      <c r="O735" s="207">
        <v>553</v>
      </c>
      <c r="P735" s="189">
        <v>528</v>
      </c>
      <c r="Q735" s="190">
        <v>304</v>
      </c>
      <c r="R735" s="191">
        <v>471</v>
      </c>
      <c r="S735" s="192">
        <v>470</v>
      </c>
      <c r="T735" s="189">
        <v>162</v>
      </c>
      <c r="U735" s="193">
        <v>38</v>
      </c>
      <c r="V735" s="191">
        <v>495</v>
      </c>
      <c r="W735" s="208">
        <v>485</v>
      </c>
      <c r="X735" s="189">
        <v>309</v>
      </c>
      <c r="Y735" s="193">
        <v>186</v>
      </c>
      <c r="Z735" s="191">
        <v>621</v>
      </c>
      <c r="AA735" s="189">
        <v>938</v>
      </c>
      <c r="AB735" s="172">
        <f t="shared" si="13685"/>
        <v>5876</v>
      </c>
      <c r="AC735" s="173">
        <f t="shared" si="13686"/>
        <v>6498</v>
      </c>
      <c r="BI735" s="137" t="s">
        <v>29</v>
      </c>
      <c r="BJ735" s="129">
        <f>B735/B746</f>
        <v>6.5806791260858116E-2</v>
      </c>
      <c r="BK735" s="130">
        <f t="shared" ref="BK735" si="14015">C735/C746</f>
        <v>9.9499948974385147E-2</v>
      </c>
      <c r="BL735" s="131">
        <f t="shared" ref="BL735" si="14016">D735/D746</f>
        <v>8.0468750000000006E-2</v>
      </c>
      <c r="BM735" s="132">
        <f t="shared" ref="BM735" si="14017">E735/E746</f>
        <v>8.8354430379746829E-2</v>
      </c>
      <c r="BN735" s="129">
        <f t="shared" ref="BN735" si="14018">F735/F746</f>
        <v>5.6153421633554086E-2</v>
      </c>
      <c r="BO735" s="130">
        <f t="shared" ref="BO735" si="14019">G735/G746</f>
        <v>0.11313291139240507</v>
      </c>
      <c r="BP735" s="131">
        <f t="shared" ref="BP735" si="14020">H735/H746</f>
        <v>7.8909336159552937E-2</v>
      </c>
      <c r="BQ735" s="132">
        <f t="shared" ref="BQ735" si="14021">I735/I746</f>
        <v>9.6792506386602334E-2</v>
      </c>
      <c r="BR735" s="129">
        <f t="shared" ref="BR735" si="14022">J735/J746</f>
        <v>0.1029082774049217</v>
      </c>
      <c r="BS735" s="130">
        <f t="shared" ref="BS735" si="14023">K735/K746</f>
        <v>4.1436464088397788E-2</v>
      </c>
      <c r="BT735" s="131">
        <f t="shared" ref="BT735" si="14024">L735/L746</f>
        <v>8.7535875358753581E-2</v>
      </c>
      <c r="BU735" s="129">
        <f t="shared" ref="BU735" si="14025">M735/M746</f>
        <v>6.3186142961697972E-2</v>
      </c>
      <c r="BV735" s="133">
        <f t="shared" ref="BV735" si="14026">N735/N746</f>
        <v>7.8466386554621848E-2</v>
      </c>
      <c r="BW735" s="134">
        <f t="shared" ref="BW735" si="14027">O735/O746</f>
        <v>6.3468380580741418E-2</v>
      </c>
      <c r="BX735" s="129">
        <f t="shared" ref="BX735" si="14028">P735/P746</f>
        <v>9.5669505345171227E-2</v>
      </c>
      <c r="BY735" s="130">
        <f t="shared" ref="BY735" si="14029">Q735/Q746</f>
        <v>7.0370370370370375E-2</v>
      </c>
      <c r="BZ735" s="131">
        <f t="shared" ref="BZ735" si="14030">R735/R746</f>
        <v>7.3743541568811646E-2</v>
      </c>
      <c r="CA735" s="132">
        <f t="shared" ref="CA735" si="14031">S735/S746</f>
        <v>8.1526452732003471E-2</v>
      </c>
      <c r="CB735" s="129">
        <f t="shared" ref="CB735" si="14032">T735/T746</f>
        <v>0.14285714285714285</v>
      </c>
      <c r="CC735" s="130">
        <f t="shared" ref="CC735" si="14033">U735/U746</f>
        <v>4.7919293820933163E-2</v>
      </c>
      <c r="CD735" s="131">
        <f t="shared" ref="CD735" si="14034">V735/V746</f>
        <v>8.5036935234495792E-2</v>
      </c>
      <c r="CE735" s="132">
        <f t="shared" ref="CE735" si="14035">W735/W746</f>
        <v>8.6917562724014338E-2</v>
      </c>
      <c r="CF735" s="129">
        <f t="shared" ref="CF735" si="14036">X735/X746</f>
        <v>7.3257467994310099E-2</v>
      </c>
      <c r="CG735" s="130">
        <f t="shared" ref="CG735" si="14037">Y735/Y746</f>
        <v>7.8151260504201681E-2</v>
      </c>
      <c r="CH735" s="131">
        <f t="shared" ref="CH735" si="14038">Z735/Z746</f>
        <v>7.9361022364217257E-2</v>
      </c>
      <c r="CI735" s="129">
        <f t="shared" ref="CI735" si="14039">AA735/AA746</f>
        <v>9.689081706435286E-2</v>
      </c>
      <c r="CJ735" s="135">
        <f t="shared" ref="CJ735" si="14040">AB735/AB746</f>
        <v>7.8477462437395659E-2</v>
      </c>
      <c r="CK735" s="136">
        <f t="shared" ref="CK735" si="14041">AC735/AC746</f>
        <v>8.7010082885874585E-2</v>
      </c>
    </row>
    <row r="736" spans="1:89" x14ac:dyDescent="0.15">
      <c r="A736" s="146" t="s">
        <v>30</v>
      </c>
      <c r="B736" s="203">
        <v>602</v>
      </c>
      <c r="C736" s="197">
        <v>907</v>
      </c>
      <c r="D736" s="198">
        <v>176</v>
      </c>
      <c r="E736" s="199">
        <v>426</v>
      </c>
      <c r="F736" s="196">
        <v>448</v>
      </c>
      <c r="G736" s="200">
        <v>805</v>
      </c>
      <c r="H736" s="198">
        <v>893</v>
      </c>
      <c r="I736" s="199">
        <v>887</v>
      </c>
      <c r="J736" s="196">
        <v>195</v>
      </c>
      <c r="K736" s="197">
        <v>48</v>
      </c>
      <c r="L736" s="198">
        <v>505</v>
      </c>
      <c r="M736" s="196">
        <v>197</v>
      </c>
      <c r="N736" s="201">
        <v>829</v>
      </c>
      <c r="O736" s="204">
        <v>626</v>
      </c>
      <c r="P736" s="196">
        <v>536</v>
      </c>
      <c r="Q736" s="197">
        <v>390</v>
      </c>
      <c r="R736" s="198">
        <v>495</v>
      </c>
      <c r="S736" s="199">
        <v>472</v>
      </c>
      <c r="T736" s="196">
        <v>137</v>
      </c>
      <c r="U736" s="200">
        <v>29</v>
      </c>
      <c r="V736" s="198">
        <v>459</v>
      </c>
      <c r="W736" s="205">
        <v>427</v>
      </c>
      <c r="X736" s="196">
        <v>390</v>
      </c>
      <c r="Y736" s="200">
        <v>219</v>
      </c>
      <c r="Z736" s="198">
        <v>637</v>
      </c>
      <c r="AA736" s="196">
        <v>883</v>
      </c>
      <c r="AB736" s="172">
        <f t="shared" si="13685"/>
        <v>6302</v>
      </c>
      <c r="AC736" s="173">
        <f t="shared" si="13686"/>
        <v>6316</v>
      </c>
      <c r="BI736" s="146" t="s">
        <v>30</v>
      </c>
      <c r="BJ736" s="129">
        <f>B736/B746</f>
        <v>7.9231376678073173E-2</v>
      </c>
      <c r="BK736" s="130">
        <f t="shared" ref="BK736" si="14042">C736/C746</f>
        <v>9.2560465353607513E-2</v>
      </c>
      <c r="BL736" s="131">
        <f t="shared" ref="BL736" si="14043">D736/D746</f>
        <v>6.8750000000000006E-2</v>
      </c>
      <c r="BM736" s="132">
        <f t="shared" ref="BM736" si="14044">E736/E746</f>
        <v>0.10784810126582278</v>
      </c>
      <c r="BN736" s="129">
        <f t="shared" ref="BN736" si="14045">F736/F746</f>
        <v>6.1810154525386317E-2</v>
      </c>
      <c r="BO736" s="130">
        <f t="shared" ref="BO736" si="14046">G736/G746</f>
        <v>0.10614451476793249</v>
      </c>
      <c r="BP736" s="131">
        <f t="shared" ref="BP736" si="14047">H736/H746</f>
        <v>8.6039117448694483E-2</v>
      </c>
      <c r="BQ736" s="132">
        <f t="shared" ref="BQ736" si="14048">I736/I746</f>
        <v>8.3924685400700166E-2</v>
      </c>
      <c r="BR736" s="129">
        <f t="shared" ref="BR736" si="14049">J736/J746</f>
        <v>0.10906040268456375</v>
      </c>
      <c r="BS736" s="130">
        <f t="shared" ref="BS736" si="14050">K736/K746</f>
        <v>3.3149171270718231E-2</v>
      </c>
      <c r="BT736" s="131">
        <f t="shared" ref="BT736" si="14051">L736/L746</f>
        <v>0.1035260352603526</v>
      </c>
      <c r="BU736" s="129">
        <f t="shared" ref="BU736" si="14052">M736/M746</f>
        <v>4.8060502561600389E-2</v>
      </c>
      <c r="BV736" s="133">
        <f t="shared" ref="BV736" si="14053">N736/N746</f>
        <v>8.7079831932773105E-2</v>
      </c>
      <c r="BW736" s="134">
        <f t="shared" ref="BW736" si="14054">O736/O746</f>
        <v>7.1846665901526455E-2</v>
      </c>
      <c r="BX736" s="129">
        <f t="shared" ref="BX736" si="14055">P736/P746</f>
        <v>9.7119043304946542E-2</v>
      </c>
      <c r="BY736" s="130">
        <f t="shared" ref="BY736" si="14056">Q736/Q746</f>
        <v>9.0277777777777776E-2</v>
      </c>
      <c r="BZ736" s="131">
        <f t="shared" ref="BZ736" si="14057">R736/R746</f>
        <v>7.7501174260216063E-2</v>
      </c>
      <c r="CA736" s="132">
        <f t="shared" ref="CA736" si="14058">S736/S746</f>
        <v>8.1873373807458807E-2</v>
      </c>
      <c r="CB736" s="129">
        <f t="shared" ref="CB736" si="14059">T736/T746</f>
        <v>0.12081128747795414</v>
      </c>
      <c r="CC736" s="130">
        <f t="shared" ref="CC736" si="14060">U736/U746</f>
        <v>3.6569987389659518E-2</v>
      </c>
      <c r="CD736" s="131">
        <f t="shared" ref="CD736" si="14061">V736/V746</f>
        <v>7.8852430853805194E-2</v>
      </c>
      <c r="CE736" s="132">
        <f t="shared" ref="CE736" si="14062">W736/W746</f>
        <v>7.6523297491039421E-2</v>
      </c>
      <c r="CF736" s="129">
        <f t="shared" ref="CF736" si="14063">X736/X746</f>
        <v>9.2460881934566141E-2</v>
      </c>
      <c r="CG736" s="130">
        <f t="shared" ref="CG736" si="14064">Y736/Y746</f>
        <v>9.2016806722689082E-2</v>
      </c>
      <c r="CH736" s="131">
        <f t="shared" ref="CH736" si="14065">Z736/Z746</f>
        <v>8.1405750798722046E-2</v>
      </c>
      <c r="CI736" s="129">
        <f t="shared" ref="CI736" si="14066">AA736/AA746</f>
        <v>9.1209585786592301E-2</v>
      </c>
      <c r="CJ736" s="135">
        <f t="shared" ref="CJ736" si="14067">AB736/AB746</f>
        <v>8.4166944908180302E-2</v>
      </c>
      <c r="CK736" s="136">
        <f t="shared" ref="CK736" si="14068">AC736/AC746</f>
        <v>8.4573050709015676E-2</v>
      </c>
    </row>
    <row r="737" spans="1:89" x14ac:dyDescent="0.15">
      <c r="A737" s="137" t="s">
        <v>31</v>
      </c>
      <c r="B737" s="206">
        <v>683</v>
      </c>
      <c r="C737" s="190">
        <v>823</v>
      </c>
      <c r="D737" s="191">
        <v>156</v>
      </c>
      <c r="E737" s="192">
        <v>359</v>
      </c>
      <c r="F737" s="189">
        <v>316</v>
      </c>
      <c r="G737" s="193">
        <v>977</v>
      </c>
      <c r="H737" s="191">
        <v>767</v>
      </c>
      <c r="I737" s="192">
        <v>838</v>
      </c>
      <c r="J737" s="189">
        <v>223</v>
      </c>
      <c r="K737" s="190">
        <v>55</v>
      </c>
      <c r="L737" s="191">
        <v>588</v>
      </c>
      <c r="M737" s="189">
        <v>165</v>
      </c>
      <c r="N737" s="194">
        <v>735</v>
      </c>
      <c r="O737" s="207">
        <v>563</v>
      </c>
      <c r="P737" s="189">
        <v>331</v>
      </c>
      <c r="Q737" s="190">
        <v>357</v>
      </c>
      <c r="R737" s="191">
        <v>453</v>
      </c>
      <c r="S737" s="192">
        <v>557</v>
      </c>
      <c r="T737" s="189">
        <v>89</v>
      </c>
      <c r="U737" s="193">
        <v>21</v>
      </c>
      <c r="V737" s="191">
        <v>597</v>
      </c>
      <c r="W737" s="208">
        <v>343</v>
      </c>
      <c r="X737" s="189">
        <v>356</v>
      </c>
      <c r="Y737" s="193">
        <v>154</v>
      </c>
      <c r="Z737" s="191">
        <v>519</v>
      </c>
      <c r="AA737" s="189">
        <v>832</v>
      </c>
      <c r="AB737" s="172">
        <f t="shared" si="13685"/>
        <v>5813</v>
      </c>
      <c r="AC737" s="173">
        <f t="shared" si="13686"/>
        <v>6044</v>
      </c>
      <c r="BI737" s="137" t="s">
        <v>31</v>
      </c>
      <c r="BJ737" s="129">
        <f>B737/B746</f>
        <v>8.9892076862332193E-2</v>
      </c>
      <c r="BK737" s="130">
        <f t="shared" ref="BK737" si="14069">C737/C746</f>
        <v>8.3988162057352794E-2</v>
      </c>
      <c r="BL737" s="131">
        <f t="shared" ref="BL737" si="14070">D737/D746</f>
        <v>6.0937499999999999E-2</v>
      </c>
      <c r="BM737" s="132">
        <f t="shared" ref="BM737" si="14071">E737/E746</f>
        <v>9.0886075949367082E-2</v>
      </c>
      <c r="BN737" s="129">
        <f t="shared" ref="BN737" si="14072">F737/F746</f>
        <v>4.359823399558499E-2</v>
      </c>
      <c r="BO737" s="130">
        <f t="shared" ref="BO737" si="14073">G737/G746</f>
        <v>0.12882383966244726</v>
      </c>
      <c r="BP737" s="131">
        <f t="shared" ref="BP737" si="14074">H737/H746</f>
        <v>7.389921957799403E-2</v>
      </c>
      <c r="BQ737" s="132">
        <f t="shared" ref="BQ737" si="14075">I737/I746</f>
        <v>7.9288485192544236E-2</v>
      </c>
      <c r="BR737" s="129">
        <f t="shared" ref="BR737" si="14076">J737/J746</f>
        <v>0.12472035794183445</v>
      </c>
      <c r="BS737" s="130">
        <f t="shared" ref="BS737" si="14077">K737/K746</f>
        <v>3.7983425414364641E-2</v>
      </c>
      <c r="BT737" s="131">
        <f t="shared" ref="BT737" si="14078">L737/L746</f>
        <v>0.12054120541205413</v>
      </c>
      <c r="BU737" s="129">
        <f t="shared" ref="BU737" si="14079">M737/M746</f>
        <v>4.0253720419614537E-2</v>
      </c>
      <c r="BV737" s="133">
        <f t="shared" ref="BV737" si="14080">N737/N746</f>
        <v>7.720588235294118E-2</v>
      </c>
      <c r="BW737" s="134">
        <f t="shared" ref="BW737" si="14081">O737/O746</f>
        <v>6.4616090898657177E-2</v>
      </c>
      <c r="BX737" s="129">
        <f t="shared" ref="BX737" si="14082">P737/P746</f>
        <v>5.9974633085703929E-2</v>
      </c>
      <c r="BY737" s="130">
        <f t="shared" ref="BY737" si="14083">Q737/Q746</f>
        <v>8.2638888888888887E-2</v>
      </c>
      <c r="BZ737" s="131">
        <f t="shared" ref="BZ737" si="14084">R737/R746</f>
        <v>7.0925317050258341E-2</v>
      </c>
      <c r="CA737" s="132">
        <f t="shared" ref="CA737" si="14085">S737/S746</f>
        <v>9.6617519514310496E-2</v>
      </c>
      <c r="CB737" s="129">
        <f t="shared" ref="CB737" si="14086">T737/T746</f>
        <v>7.8483245149911812E-2</v>
      </c>
      <c r="CC737" s="130">
        <f t="shared" ref="CC737" si="14087">U737/U746</f>
        <v>2.6481715006305171E-2</v>
      </c>
      <c r="CD737" s="131">
        <f t="shared" ref="CD737" si="14088">V737/V746</f>
        <v>0.10255969764645249</v>
      </c>
      <c r="CE737" s="132">
        <f t="shared" ref="CE737" si="14089">W737/W746</f>
        <v>6.1469534050179214E-2</v>
      </c>
      <c r="CF737" s="129">
        <f t="shared" ref="CF737" si="14090">X737/X746</f>
        <v>8.4400189663347558E-2</v>
      </c>
      <c r="CG737" s="130">
        <f t="shared" ref="CG737" si="14091">Y737/Y746</f>
        <v>6.4705882352941183E-2</v>
      </c>
      <c r="CH737" s="131">
        <f t="shared" ref="CH737" si="14092">Z737/Z746</f>
        <v>6.6325878594249196E-2</v>
      </c>
      <c r="CI737" s="129">
        <f t="shared" ref="CI737" si="14093">AA737/AA746</f>
        <v>8.5941534965396138E-2</v>
      </c>
      <c r="CJ737" s="135">
        <f t="shared" ref="CJ737" si="14094">AB737/AB746</f>
        <v>7.7636060100166951E-2</v>
      </c>
      <c r="CK737" s="136">
        <f t="shared" ref="CK737" si="14095">AC737/AC746</f>
        <v>8.0930892730413359E-2</v>
      </c>
    </row>
    <row r="738" spans="1:89" x14ac:dyDescent="0.15">
      <c r="A738" s="146" t="s">
        <v>32</v>
      </c>
      <c r="B738" s="203">
        <v>714</v>
      </c>
      <c r="C738" s="197">
        <v>659</v>
      </c>
      <c r="D738" s="198">
        <v>126</v>
      </c>
      <c r="E738" s="199">
        <v>310</v>
      </c>
      <c r="F738" s="196">
        <v>215</v>
      </c>
      <c r="G738" s="200">
        <v>894</v>
      </c>
      <c r="H738" s="198">
        <v>772</v>
      </c>
      <c r="I738" s="199">
        <v>956</v>
      </c>
      <c r="J738" s="196">
        <v>201</v>
      </c>
      <c r="K738" s="197">
        <v>66</v>
      </c>
      <c r="L738" s="198">
        <v>547</v>
      </c>
      <c r="M738" s="196">
        <v>126</v>
      </c>
      <c r="N738" s="201">
        <v>873</v>
      </c>
      <c r="O738" s="204">
        <v>543</v>
      </c>
      <c r="P738" s="196">
        <v>267</v>
      </c>
      <c r="Q738" s="197">
        <v>351</v>
      </c>
      <c r="R738" s="198">
        <v>277</v>
      </c>
      <c r="S738" s="199">
        <v>481</v>
      </c>
      <c r="T738" s="196">
        <v>58</v>
      </c>
      <c r="U738" s="200">
        <v>27</v>
      </c>
      <c r="V738" s="198">
        <v>632</v>
      </c>
      <c r="W738" s="205">
        <v>259</v>
      </c>
      <c r="X738" s="196">
        <v>232</v>
      </c>
      <c r="Y738" s="200">
        <v>179</v>
      </c>
      <c r="Z738" s="198">
        <v>459</v>
      </c>
      <c r="AA738" s="196">
        <v>656</v>
      </c>
      <c r="AB738" s="172">
        <f t="shared" si="13685"/>
        <v>5373</v>
      </c>
      <c r="AC738" s="173">
        <f t="shared" si="13686"/>
        <v>5507</v>
      </c>
      <c r="BI738" s="146" t="s">
        <v>32</v>
      </c>
      <c r="BJ738" s="129">
        <f>B738/B746</f>
        <v>9.3972097920505399E-2</v>
      </c>
      <c r="BK738" s="130">
        <f t="shared" ref="BK738" si="14096">C738/C746</f>
        <v>6.7251760383712625E-2</v>
      </c>
      <c r="BL738" s="131">
        <f t="shared" ref="BL738" si="14097">D738/D746</f>
        <v>4.9218749999999999E-2</v>
      </c>
      <c r="BM738" s="132">
        <f t="shared" ref="BM738" si="14098">E738/E746</f>
        <v>7.848101265822785E-2</v>
      </c>
      <c r="BN738" s="129">
        <f t="shared" ref="BN738" si="14099">F738/F746</f>
        <v>2.966335540838852E-2</v>
      </c>
      <c r="BO738" s="130">
        <f t="shared" ref="BO738" si="14100">G738/G746</f>
        <v>0.11787974683544304</v>
      </c>
      <c r="BP738" s="131">
        <f t="shared" ref="BP738" si="14101">H738/H746</f>
        <v>7.4380961556990075E-2</v>
      </c>
      <c r="BQ738" s="132">
        <f t="shared" ref="BQ738" si="14102">I738/I746</f>
        <v>9.0453212224429938E-2</v>
      </c>
      <c r="BR738" s="129">
        <f t="shared" ref="BR738" si="14103">J738/J746</f>
        <v>0.11241610738255034</v>
      </c>
      <c r="BS738" s="130">
        <f t="shared" ref="BS738" si="14104">K738/K746</f>
        <v>4.5580110497237571E-2</v>
      </c>
      <c r="BT738" s="131">
        <f t="shared" ref="BT738" si="14105">L738/L746</f>
        <v>0.11213612136121361</v>
      </c>
      <c r="BU738" s="129">
        <f t="shared" ref="BU738" si="14106">M738/M746</f>
        <v>3.0739204684069286E-2</v>
      </c>
      <c r="BV738" s="133">
        <f t="shared" ref="BV738" si="14107">N738/N746</f>
        <v>9.1701680672268901E-2</v>
      </c>
      <c r="BW738" s="134">
        <f t="shared" ref="BW738" si="14108">O738/O746</f>
        <v>6.2320670262825666E-2</v>
      </c>
      <c r="BX738" s="129">
        <f t="shared" ref="BX738" si="14109">P738/P746</f>
        <v>4.8378329407501357E-2</v>
      </c>
      <c r="BY738" s="130">
        <f t="shared" ref="BY738" si="14110">Q738/Q746</f>
        <v>8.1250000000000003E-2</v>
      </c>
      <c r="BZ738" s="131">
        <f t="shared" ref="BZ738" si="14111">R738/R746</f>
        <v>4.3369343979959292E-2</v>
      </c>
      <c r="CA738" s="132">
        <f t="shared" ref="CA738" si="14112">S738/S746</f>
        <v>8.3434518647007808E-2</v>
      </c>
      <c r="CB738" s="129">
        <f t="shared" ref="CB738" si="14113">T738/T746</f>
        <v>5.114638447971781E-2</v>
      </c>
      <c r="CC738" s="130">
        <f t="shared" ref="CC738" si="14114">U738/U746</f>
        <v>3.4047919293820936E-2</v>
      </c>
      <c r="CD738" s="131">
        <f t="shared" ref="CD738" si="14115">V738/V746</f>
        <v>0.10857241023879059</v>
      </c>
      <c r="CE738" s="132">
        <f t="shared" ref="CE738" si="14116">W738/W746</f>
        <v>4.6415770609318993E-2</v>
      </c>
      <c r="CF738" s="129">
        <f t="shared" ref="CF738" si="14117">X738/X746</f>
        <v>5.5002370791844474E-2</v>
      </c>
      <c r="CG738" s="130">
        <f t="shared" ref="CG738" si="14118">Y738/Y746</f>
        <v>7.5210084033613442E-2</v>
      </c>
      <c r="CH738" s="131">
        <f t="shared" ref="CH738" si="14119">Z738/Z746</f>
        <v>5.8658146964856231E-2</v>
      </c>
      <c r="CI738" s="129">
        <f t="shared" ref="CI738" si="14120">AA738/AA746</f>
        <v>6.7761594876562345E-2</v>
      </c>
      <c r="CJ738" s="135">
        <f t="shared" ref="CJ738" si="14121">AB738/AB746</f>
        <v>7.175959933222037E-2</v>
      </c>
      <c r="CK738" s="136">
        <f t="shared" ref="CK738" si="14122">AC738/AC746</f>
        <v>7.3740308780010977E-2</v>
      </c>
    </row>
    <row r="739" spans="1:89" x14ac:dyDescent="0.15">
      <c r="A739" s="137" t="s">
        <v>33</v>
      </c>
      <c r="B739" s="206">
        <v>374</v>
      </c>
      <c r="C739" s="190">
        <v>502</v>
      </c>
      <c r="D739" s="191">
        <v>75</v>
      </c>
      <c r="E739" s="192">
        <v>219</v>
      </c>
      <c r="F739" s="189">
        <v>173</v>
      </c>
      <c r="G739" s="193">
        <v>676</v>
      </c>
      <c r="H739" s="191">
        <v>500</v>
      </c>
      <c r="I739" s="192">
        <v>626</v>
      </c>
      <c r="J739" s="189">
        <v>124</v>
      </c>
      <c r="K739" s="190">
        <v>52</v>
      </c>
      <c r="L739" s="191">
        <v>333</v>
      </c>
      <c r="M739" s="189">
        <v>91</v>
      </c>
      <c r="N739" s="194">
        <v>496</v>
      </c>
      <c r="O739" s="207">
        <v>444</v>
      </c>
      <c r="P739" s="189">
        <v>144</v>
      </c>
      <c r="Q739" s="190">
        <v>296</v>
      </c>
      <c r="R739" s="191">
        <v>232</v>
      </c>
      <c r="S739" s="192">
        <v>397</v>
      </c>
      <c r="T739" s="189">
        <v>26</v>
      </c>
      <c r="U739" s="193">
        <v>39</v>
      </c>
      <c r="V739" s="191">
        <v>555</v>
      </c>
      <c r="W739" s="208">
        <v>176</v>
      </c>
      <c r="X739" s="189">
        <v>171</v>
      </c>
      <c r="Y739" s="193">
        <v>120</v>
      </c>
      <c r="Z739" s="191">
        <v>240</v>
      </c>
      <c r="AA739" s="189">
        <v>644</v>
      </c>
      <c r="AB739" s="172">
        <f t="shared" si="13685"/>
        <v>3443</v>
      </c>
      <c r="AC739" s="173">
        <f t="shared" si="13686"/>
        <v>4282</v>
      </c>
      <c r="BI739" s="137" t="s">
        <v>33</v>
      </c>
      <c r="BJ739" s="129">
        <f>B739/B746</f>
        <v>4.9223479863121873E-2</v>
      </c>
      <c r="BK739" s="130">
        <f t="shared" ref="BK739" si="14123">C739/C746</f>
        <v>5.1229717318093684E-2</v>
      </c>
      <c r="BL739" s="131">
        <f t="shared" ref="BL739" si="14124">D739/D746</f>
        <v>2.9296875E-2</v>
      </c>
      <c r="BM739" s="132">
        <f t="shared" ref="BM739" si="14125">E739/E746</f>
        <v>5.5443037974683543E-2</v>
      </c>
      <c r="BN739" s="129">
        <f t="shared" ref="BN739" si="14126">F739/F746</f>
        <v>2.3868653421633555E-2</v>
      </c>
      <c r="BO739" s="130">
        <f t="shared" ref="BO739" si="14127">G739/G746</f>
        <v>8.9135021097046407E-2</v>
      </c>
      <c r="BP739" s="131">
        <f t="shared" ref="BP739" si="14128">H739/H746</f>
        <v>4.8174197899604969E-2</v>
      </c>
      <c r="BQ739" s="132">
        <f t="shared" ref="BQ739" si="14129">I739/I746</f>
        <v>5.9229823067461447E-2</v>
      </c>
      <c r="BR739" s="129">
        <f t="shared" ref="BR739" si="14130">J739/J746</f>
        <v>6.9351230425055935E-2</v>
      </c>
      <c r="BS739" s="130">
        <f t="shared" ref="BS739" si="14131">K739/K746</f>
        <v>3.591160220994475E-2</v>
      </c>
      <c r="BT739" s="131">
        <f t="shared" ref="BT739" si="14132">L739/L746</f>
        <v>6.8265682656826573E-2</v>
      </c>
      <c r="BU739" s="129">
        <f t="shared" ref="BU739" si="14133">M739/M746</f>
        <v>2.220053671627226E-2</v>
      </c>
      <c r="BV739" s="133">
        <f t="shared" ref="BV739" si="14134">N739/N746</f>
        <v>5.2100840336134456E-2</v>
      </c>
      <c r="BW739" s="134">
        <f t="shared" ref="BW739" si="14135">O739/O746</f>
        <v>5.0958338115459655E-2</v>
      </c>
      <c r="BX739" s="129">
        <f t="shared" ref="BX739" si="14136">P739/P746</f>
        <v>2.609168327595579E-2</v>
      </c>
      <c r="BY739" s="130">
        <f t="shared" ref="BY739" si="14137">Q739/Q746</f>
        <v>6.851851851851852E-2</v>
      </c>
      <c r="BZ739" s="131">
        <f t="shared" ref="BZ739" si="14138">R739/R746</f>
        <v>3.6323782683576014E-2</v>
      </c>
      <c r="CA739" s="132">
        <f t="shared" ref="CA739" si="14139">S739/S746</f>
        <v>6.8863833477883787E-2</v>
      </c>
      <c r="CB739" s="129">
        <f t="shared" ref="CB739" si="14140">T739/T746</f>
        <v>2.292768959435626E-2</v>
      </c>
      <c r="CC739" s="130">
        <f t="shared" ref="CC739" si="14141">U739/U746</f>
        <v>4.9180327868852458E-2</v>
      </c>
      <c r="CD739" s="131">
        <f t="shared" ref="CD739" si="14142">V739/V746</f>
        <v>9.5344442535646792E-2</v>
      </c>
      <c r="CE739" s="132">
        <f t="shared" ref="CE739" si="14143">W739/W746</f>
        <v>3.1541218637992835E-2</v>
      </c>
      <c r="CF739" s="129">
        <f t="shared" ref="CF739" si="14144">X739/X746</f>
        <v>4.0540540540540543E-2</v>
      </c>
      <c r="CG739" s="130">
        <f t="shared" ref="CG739" si="14145">Y739/Y746</f>
        <v>5.0420168067226892E-2</v>
      </c>
      <c r="CH739" s="131">
        <f t="shared" ref="CH739" si="14146">Z739/Z746</f>
        <v>3.0670926517571886E-2</v>
      </c>
      <c r="CI739" s="129">
        <f t="shared" ref="CI739" si="14147">AA739/AA746</f>
        <v>6.6522053506869128E-2</v>
      </c>
      <c r="CJ739" s="135">
        <f t="shared" ref="CJ739" si="14148">AB739/AB746</f>
        <v>4.598330550918197E-2</v>
      </c>
      <c r="CK739" s="136">
        <f t="shared" ref="CK739" si="14149">AC739/AC746</f>
        <v>5.733720758961449E-2</v>
      </c>
    </row>
    <row r="740" spans="1:89" x14ac:dyDescent="0.15">
      <c r="A740" s="146" t="s">
        <v>34</v>
      </c>
      <c r="B740" s="203">
        <v>36</v>
      </c>
      <c r="C740" s="197">
        <v>280</v>
      </c>
      <c r="D740" s="198">
        <v>21</v>
      </c>
      <c r="E740" s="199">
        <v>135</v>
      </c>
      <c r="F740" s="196">
        <v>38</v>
      </c>
      <c r="G740" s="200">
        <v>369</v>
      </c>
      <c r="H740" s="198">
        <v>140</v>
      </c>
      <c r="I740" s="199">
        <v>331</v>
      </c>
      <c r="J740" s="196">
        <v>19</v>
      </c>
      <c r="K740" s="197">
        <v>32</v>
      </c>
      <c r="L740" s="198">
        <v>352</v>
      </c>
      <c r="M740" s="196">
        <v>37</v>
      </c>
      <c r="N740" s="201">
        <v>182</v>
      </c>
      <c r="O740" s="204">
        <v>197</v>
      </c>
      <c r="P740" s="196">
        <v>64</v>
      </c>
      <c r="Q740" s="197">
        <v>124</v>
      </c>
      <c r="R740" s="198">
        <v>117</v>
      </c>
      <c r="S740" s="199">
        <v>182</v>
      </c>
      <c r="T740" s="196">
        <v>19</v>
      </c>
      <c r="U740" s="200">
        <v>52</v>
      </c>
      <c r="V740" s="198">
        <v>220</v>
      </c>
      <c r="W740" s="205">
        <v>68</v>
      </c>
      <c r="X740" s="196">
        <v>74</v>
      </c>
      <c r="Y740" s="200">
        <v>68</v>
      </c>
      <c r="Z740" s="198">
        <v>148</v>
      </c>
      <c r="AA740" s="196">
        <v>255</v>
      </c>
      <c r="AB740" s="172">
        <f t="shared" si="13685"/>
        <v>1430</v>
      </c>
      <c r="AC740" s="173">
        <f t="shared" si="13686"/>
        <v>2130</v>
      </c>
      <c r="BI740" s="146" t="s">
        <v>34</v>
      </c>
      <c r="BJ740" s="129">
        <f>B740/B746</f>
        <v>4.7380889707817845E-3</v>
      </c>
      <c r="BK740" s="130">
        <f t="shared" ref="BK740" si="14150">C740/C746</f>
        <v>2.8574344320849068E-2</v>
      </c>
      <c r="BL740" s="131">
        <f t="shared" ref="BL740" si="14151">D740/D746</f>
        <v>8.2031250000000003E-3</v>
      </c>
      <c r="BM740" s="132">
        <f t="shared" ref="BM740" si="14152">E740/E746</f>
        <v>3.4177215189873419E-2</v>
      </c>
      <c r="BN740" s="129">
        <f t="shared" ref="BN740" si="14153">F740/F746</f>
        <v>5.2428256070640175E-3</v>
      </c>
      <c r="BO740" s="130">
        <f t="shared" ref="BO740" si="14154">G740/G746</f>
        <v>4.8655063291139243E-2</v>
      </c>
      <c r="BP740" s="131">
        <f t="shared" ref="BP740" si="14155">H740/H746</f>
        <v>1.3488775411889392E-2</v>
      </c>
      <c r="BQ740" s="132">
        <f t="shared" ref="BQ740" si="14156">I740/I746</f>
        <v>3.1318005487747186E-2</v>
      </c>
      <c r="BR740" s="129">
        <f t="shared" ref="BR740" si="14157">J740/J746</f>
        <v>1.0626398210290829E-2</v>
      </c>
      <c r="BS740" s="130">
        <f t="shared" ref="BS740" si="14158">K740/K746</f>
        <v>2.2099447513812154E-2</v>
      </c>
      <c r="BT740" s="131">
        <f t="shared" ref="BT740" si="14159">L740/L746</f>
        <v>7.2160721607216066E-2</v>
      </c>
      <c r="BU740" s="129">
        <f t="shared" ref="BU740" si="14160">M740/M746</f>
        <v>9.0265918516711386E-3</v>
      </c>
      <c r="BV740" s="133">
        <f t="shared" ref="BV740" si="14161">N740/N746</f>
        <v>1.9117647058823531E-2</v>
      </c>
      <c r="BW740" s="134">
        <f t="shared" ref="BW740" si="14162">O740/O746</f>
        <v>2.2609893262940432E-2</v>
      </c>
      <c r="BX740" s="129">
        <f t="shared" ref="BX740" si="14163">P740/P746</f>
        <v>1.1596303678202573E-2</v>
      </c>
      <c r="BY740" s="130">
        <f t="shared" ref="BY740" si="14164">Q740/Q746</f>
        <v>2.8703703703703703E-2</v>
      </c>
      <c r="BZ740" s="131">
        <f t="shared" ref="BZ740" si="14165">R740/R746</f>
        <v>1.8318459370596524E-2</v>
      </c>
      <c r="CA740" s="132">
        <f t="shared" ref="CA740" si="14166">S740/S746</f>
        <v>3.1569817866435389E-2</v>
      </c>
      <c r="CB740" s="129">
        <f t="shared" ref="CB740" si="14167">T740/T746</f>
        <v>1.6754850088183421E-2</v>
      </c>
      <c r="CC740" s="130">
        <f t="shared" ref="CC740" si="14168">U740/U746</f>
        <v>6.5573770491803282E-2</v>
      </c>
      <c r="CD740" s="131">
        <f t="shared" ref="CD740" si="14169">V740/V746</f>
        <v>3.7794193437553684E-2</v>
      </c>
      <c r="CE740" s="132">
        <f t="shared" ref="CE740" si="14170">W740/W746</f>
        <v>1.2186379928315413E-2</v>
      </c>
      <c r="CF740" s="129">
        <f t="shared" ref="CF740" si="14171">X740/X746</f>
        <v>1.7543859649122806E-2</v>
      </c>
      <c r="CG740" s="130">
        <f t="shared" ref="CG740" si="14172">Y740/Y746</f>
        <v>2.8571428571428571E-2</v>
      </c>
      <c r="CH740" s="131">
        <f t="shared" ref="CH740" si="14173">Z740/Z746</f>
        <v>1.8913738019169329E-2</v>
      </c>
      <c r="CI740" s="129">
        <f t="shared" ref="CI740" si="14174">AA740/AA746</f>
        <v>2.6340254105980787E-2</v>
      </c>
      <c r="CJ740" s="135">
        <f t="shared" ref="CJ740" si="14175">AB740/AB746</f>
        <v>1.9098497495826379E-2</v>
      </c>
      <c r="CK740" s="136">
        <f t="shared" ref="CK740" si="14176">AC740/AC746</f>
        <v>2.852131064126083E-2</v>
      </c>
    </row>
    <row r="741" spans="1:89" x14ac:dyDescent="0.15">
      <c r="A741" s="137" t="s">
        <v>35</v>
      </c>
      <c r="B741" s="206">
        <v>0</v>
      </c>
      <c r="C741" s="190">
        <v>116</v>
      </c>
      <c r="D741" s="191">
        <v>0</v>
      </c>
      <c r="E741" s="192">
        <v>55</v>
      </c>
      <c r="F741" s="189">
        <v>0</v>
      </c>
      <c r="G741" s="193">
        <v>91</v>
      </c>
      <c r="H741" s="191">
        <v>22</v>
      </c>
      <c r="I741" s="192">
        <v>66</v>
      </c>
      <c r="J741" s="189">
        <v>4</v>
      </c>
      <c r="K741" s="190">
        <v>13</v>
      </c>
      <c r="L741" s="191">
        <v>42</v>
      </c>
      <c r="M741" s="189">
        <v>7</v>
      </c>
      <c r="N741" s="194">
        <v>27</v>
      </c>
      <c r="O741" s="207">
        <v>22</v>
      </c>
      <c r="P741" s="189">
        <v>9</v>
      </c>
      <c r="Q741" s="190">
        <v>16</v>
      </c>
      <c r="R741" s="191">
        <v>8</v>
      </c>
      <c r="S741" s="192">
        <v>19</v>
      </c>
      <c r="T741" s="189">
        <v>2</v>
      </c>
      <c r="U741" s="193">
        <v>1</v>
      </c>
      <c r="V741" s="191">
        <v>25</v>
      </c>
      <c r="W741" s="208">
        <v>5</v>
      </c>
      <c r="X741" s="189">
        <v>0</v>
      </c>
      <c r="Y741" s="193">
        <v>10</v>
      </c>
      <c r="Z741" s="191">
        <v>12</v>
      </c>
      <c r="AA741" s="189">
        <v>54</v>
      </c>
      <c r="AB741" s="172">
        <f t="shared" si="13685"/>
        <v>151</v>
      </c>
      <c r="AC741" s="173">
        <f t="shared" si="13686"/>
        <v>475</v>
      </c>
      <c r="BI741" s="137" t="s">
        <v>35</v>
      </c>
      <c r="BJ741" s="129">
        <f>B741/B746</f>
        <v>0</v>
      </c>
      <c r="BK741" s="130">
        <f t="shared" ref="BK741" si="14177">C741/C746</f>
        <v>1.1837942647208898E-2</v>
      </c>
      <c r="BL741" s="131">
        <f t="shared" ref="BL741" si="14178">D741/D746</f>
        <v>0</v>
      </c>
      <c r="BM741" s="132">
        <f t="shared" ref="BM741" si="14179">E741/E746</f>
        <v>1.3924050632911392E-2</v>
      </c>
      <c r="BN741" s="129">
        <f t="shared" ref="BN741" si="14180">F741/F746</f>
        <v>0</v>
      </c>
      <c r="BO741" s="130">
        <f t="shared" ref="BO741" si="14181">G741/G746</f>
        <v>1.1998945147679324E-2</v>
      </c>
      <c r="BP741" s="131">
        <f t="shared" ref="BP741" si="14182">H741/H746</f>
        <v>2.1196647075826186E-3</v>
      </c>
      <c r="BQ741" s="132">
        <f t="shared" ref="BQ741" si="14183">I741/I746</f>
        <v>6.2446778313936984E-3</v>
      </c>
      <c r="BR741" s="129">
        <f t="shared" ref="BR741" si="14184">J741/J746</f>
        <v>2.2371364653243847E-3</v>
      </c>
      <c r="BS741" s="130">
        <f t="shared" ref="BS741" si="14185">K741/K746</f>
        <v>8.9779005524861875E-3</v>
      </c>
      <c r="BT741" s="131">
        <f t="shared" ref="BT741" si="14186">L741/L746</f>
        <v>8.6100861008610082E-3</v>
      </c>
      <c r="BU741" s="129">
        <f t="shared" ref="BU741" si="14187">M741/M746</f>
        <v>1.7077335935594047E-3</v>
      </c>
      <c r="BV741" s="133">
        <f t="shared" ref="BV741" si="14188">N741/N746</f>
        <v>2.8361344537815125E-3</v>
      </c>
      <c r="BW741" s="134">
        <f t="shared" ref="BW741" si="14189">O741/O746</f>
        <v>2.5249626994146676E-3</v>
      </c>
      <c r="BX741" s="129">
        <f t="shared" ref="BX741" si="14190">P741/P746</f>
        <v>1.6307302047472369E-3</v>
      </c>
      <c r="BY741" s="130">
        <f t="shared" ref="BY741" si="14191">Q741/Q746</f>
        <v>3.7037037037037038E-3</v>
      </c>
      <c r="BZ741" s="131">
        <f t="shared" ref="BZ741" si="14192">R741/R746</f>
        <v>1.2525442304681385E-3</v>
      </c>
      <c r="CA741" s="132">
        <f t="shared" ref="CA741" si="14193">S741/S746</f>
        <v>3.2957502168256721E-3</v>
      </c>
      <c r="CB741" s="129">
        <f t="shared" ref="CB741" si="14194">T741/T746</f>
        <v>1.7636684303350969E-3</v>
      </c>
      <c r="CC741" s="130">
        <f t="shared" ref="CC741" si="14195">U741/U746</f>
        <v>1.2610340479192938E-3</v>
      </c>
      <c r="CD741" s="131">
        <f t="shared" ref="CD741" si="14196">V741/V746</f>
        <v>4.2947947088129192E-3</v>
      </c>
      <c r="CE741" s="132">
        <f t="shared" ref="CE741" si="14197">W741/W746</f>
        <v>8.960573476702509E-4</v>
      </c>
      <c r="CF741" s="129">
        <f t="shared" ref="CF741" si="14198">X741/X746</f>
        <v>0</v>
      </c>
      <c r="CG741" s="130">
        <f t="shared" ref="CG741" si="14199">Y741/Y746</f>
        <v>4.2016806722689074E-3</v>
      </c>
      <c r="CH741" s="131">
        <f t="shared" ref="CH741" si="14200">Z741/Z746</f>
        <v>1.5335463258785943E-3</v>
      </c>
      <c r="CI741" s="129">
        <f t="shared" ref="CI741" si="14201">AA741/AA746</f>
        <v>5.5779361636194612E-3</v>
      </c>
      <c r="CJ741" s="135">
        <f t="shared" ref="CJ741" si="14202">AB741/AB746</f>
        <v>2.0166944908180302E-3</v>
      </c>
      <c r="CK741" s="136">
        <f t="shared" ref="CK741" si="14203">AC741/AC746</f>
        <v>6.360386175868025E-3</v>
      </c>
    </row>
    <row r="742" spans="1:89" x14ac:dyDescent="0.15">
      <c r="A742" s="146" t="s">
        <v>36</v>
      </c>
      <c r="B742" s="203"/>
      <c r="C742" s="197"/>
      <c r="D742" s="198"/>
      <c r="E742" s="199"/>
      <c r="F742" s="196"/>
      <c r="G742" s="200"/>
      <c r="H742" s="198"/>
      <c r="I742" s="199"/>
      <c r="J742" s="196"/>
      <c r="K742" s="200"/>
      <c r="L742" s="198"/>
      <c r="M742" s="196"/>
      <c r="N742" s="201"/>
      <c r="O742" s="204"/>
      <c r="P742" s="196"/>
      <c r="Q742" s="200"/>
      <c r="R742" s="198"/>
      <c r="S742" s="199"/>
      <c r="T742" s="196"/>
      <c r="U742" s="200"/>
      <c r="V742" s="198"/>
      <c r="W742" s="199"/>
      <c r="X742" s="196"/>
      <c r="Y742" s="200"/>
      <c r="Z742" s="198"/>
      <c r="AA742" s="196"/>
      <c r="AB742" s="172">
        <f t="shared" si="13685"/>
        <v>0</v>
      </c>
      <c r="AC742" s="173">
        <f t="shared" si="13686"/>
        <v>0</v>
      </c>
      <c r="BI742" s="146" t="s">
        <v>36</v>
      </c>
      <c r="BJ742" s="129">
        <f>B742/B746</f>
        <v>0</v>
      </c>
      <c r="BK742" s="130">
        <f t="shared" ref="BK742" si="14204">C742/C746</f>
        <v>0</v>
      </c>
      <c r="BL742" s="131">
        <f t="shared" ref="BL742" si="14205">D742/D746</f>
        <v>0</v>
      </c>
      <c r="BM742" s="132">
        <f t="shared" ref="BM742" si="14206">E742/E746</f>
        <v>0</v>
      </c>
      <c r="BN742" s="129">
        <f t="shared" ref="BN742" si="14207">F742/F746</f>
        <v>0</v>
      </c>
      <c r="BO742" s="130">
        <f t="shared" ref="BO742" si="14208">G742/G746</f>
        <v>0</v>
      </c>
      <c r="BP742" s="131">
        <f t="shared" ref="BP742" si="14209">H742/H746</f>
        <v>0</v>
      </c>
      <c r="BQ742" s="132">
        <f t="shared" ref="BQ742" si="14210">I742/I746</f>
        <v>0</v>
      </c>
      <c r="BR742" s="129">
        <f t="shared" ref="BR742" si="14211">J742/J746</f>
        <v>0</v>
      </c>
      <c r="BS742" s="130">
        <f t="shared" ref="BS742" si="14212">K742/K746</f>
        <v>0</v>
      </c>
      <c r="BT742" s="131">
        <f t="shared" ref="BT742" si="14213">L742/L746</f>
        <v>0</v>
      </c>
      <c r="BU742" s="129">
        <f t="shared" ref="BU742" si="14214">M742/M746</f>
        <v>0</v>
      </c>
      <c r="BV742" s="133">
        <f t="shared" ref="BV742" si="14215">N742/N746</f>
        <v>0</v>
      </c>
      <c r="BW742" s="134">
        <f t="shared" ref="BW742" si="14216">O742/O746</f>
        <v>0</v>
      </c>
      <c r="BX742" s="129">
        <f t="shared" ref="BX742" si="14217">P742/P746</f>
        <v>0</v>
      </c>
      <c r="BY742" s="130">
        <f t="shared" ref="BY742" si="14218">Q742/Q746</f>
        <v>0</v>
      </c>
      <c r="BZ742" s="131">
        <f t="shared" ref="BZ742" si="14219">R742/R746</f>
        <v>0</v>
      </c>
      <c r="CA742" s="132">
        <f t="shared" ref="CA742" si="14220">S742/S746</f>
        <v>0</v>
      </c>
      <c r="CB742" s="129">
        <f t="shared" ref="CB742" si="14221">T742/T746</f>
        <v>0</v>
      </c>
      <c r="CC742" s="130">
        <f t="shared" ref="CC742" si="14222">U742/U746</f>
        <v>0</v>
      </c>
      <c r="CD742" s="131">
        <f t="shared" ref="CD742" si="14223">V742/V746</f>
        <v>0</v>
      </c>
      <c r="CE742" s="132">
        <f t="shared" ref="CE742" si="14224">W742/W746</f>
        <v>0</v>
      </c>
      <c r="CF742" s="129">
        <f t="shared" ref="CF742" si="14225">X742/X746</f>
        <v>0</v>
      </c>
      <c r="CG742" s="130">
        <f t="shared" ref="CG742" si="14226">Y742/Y746</f>
        <v>0</v>
      </c>
      <c r="CH742" s="131">
        <f t="shared" ref="CH742" si="14227">Z742/Z746</f>
        <v>0</v>
      </c>
      <c r="CI742" s="129">
        <f t="shared" ref="CI742" si="14228">AA742/AA746</f>
        <v>0</v>
      </c>
      <c r="CJ742" s="135">
        <f t="shared" ref="CJ742" si="14229">AB742/AB746</f>
        <v>0</v>
      </c>
      <c r="CK742" s="136">
        <f t="shared" ref="CK742" si="14230">AC742/AC746</f>
        <v>0</v>
      </c>
    </row>
    <row r="743" spans="1:89" x14ac:dyDescent="0.15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5"/>
        <v>0</v>
      </c>
      <c r="AC743" s="173">
        <f t="shared" si="13686"/>
        <v>0</v>
      </c>
      <c r="BI743" s="137" t="s">
        <v>37</v>
      </c>
      <c r="BJ743" s="129">
        <f>B743/B746</f>
        <v>0</v>
      </c>
      <c r="BK743" s="130">
        <f t="shared" ref="BK743" si="14231">C743/C746</f>
        <v>0</v>
      </c>
      <c r="BL743" s="131">
        <f t="shared" ref="BL743" si="14232">D743/D746</f>
        <v>0</v>
      </c>
      <c r="BM743" s="132">
        <f t="shared" ref="BM743" si="14233">E743/E746</f>
        <v>0</v>
      </c>
      <c r="BN743" s="129">
        <f t="shared" ref="BN743" si="14234">F743/F746</f>
        <v>0</v>
      </c>
      <c r="BO743" s="130">
        <f t="shared" ref="BO743" si="14235">G743/G746</f>
        <v>0</v>
      </c>
      <c r="BP743" s="131">
        <f t="shared" ref="BP743" si="14236">H743/H746</f>
        <v>0</v>
      </c>
      <c r="BQ743" s="132">
        <f t="shared" ref="BQ743" si="14237">I743/I746</f>
        <v>0</v>
      </c>
      <c r="BR743" s="129">
        <f t="shared" ref="BR743" si="14238">J743/J746</f>
        <v>0</v>
      </c>
      <c r="BS743" s="130">
        <f t="shared" ref="BS743" si="14239">K743/K746</f>
        <v>0</v>
      </c>
      <c r="BT743" s="131">
        <f t="shared" ref="BT743" si="14240">L743/L746</f>
        <v>0</v>
      </c>
      <c r="BU743" s="129">
        <f t="shared" ref="BU743" si="14241">M743/M746</f>
        <v>0</v>
      </c>
      <c r="BV743" s="133">
        <f t="shared" ref="BV743" si="14242">N743/N746</f>
        <v>0</v>
      </c>
      <c r="BW743" s="134">
        <f t="shared" ref="BW743" si="14243">O743/O746</f>
        <v>0</v>
      </c>
      <c r="BX743" s="129">
        <f t="shared" ref="BX743" si="14244">P743/P746</f>
        <v>0</v>
      </c>
      <c r="BY743" s="130">
        <f t="shared" ref="BY743" si="14245">Q743/Q746</f>
        <v>0</v>
      </c>
      <c r="BZ743" s="131">
        <f t="shared" ref="BZ743" si="14246">R743/R746</f>
        <v>0</v>
      </c>
      <c r="CA743" s="132">
        <f t="shared" ref="CA743" si="14247">S743/S746</f>
        <v>0</v>
      </c>
      <c r="CB743" s="129">
        <f t="shared" ref="CB743" si="14248">T743/T746</f>
        <v>0</v>
      </c>
      <c r="CC743" s="130">
        <f t="shared" ref="CC743" si="14249">U743/U746</f>
        <v>0</v>
      </c>
      <c r="CD743" s="131">
        <f t="shared" ref="CD743" si="14250">V743/V746</f>
        <v>0</v>
      </c>
      <c r="CE743" s="132">
        <f t="shared" ref="CE743" si="14251">W743/W746</f>
        <v>0</v>
      </c>
      <c r="CF743" s="129">
        <f t="shared" ref="CF743" si="14252">X743/X746</f>
        <v>0</v>
      </c>
      <c r="CG743" s="130">
        <f t="shared" ref="CG743" si="14253">Y743/Y746</f>
        <v>0</v>
      </c>
      <c r="CH743" s="131">
        <f t="shared" ref="CH743" si="14254">Z743/Z746</f>
        <v>0</v>
      </c>
      <c r="CI743" s="129">
        <f t="shared" ref="CI743" si="14255">AA743/AA746</f>
        <v>0</v>
      </c>
      <c r="CJ743" s="135">
        <f t="shared" ref="CJ743" si="14256">AB743/AB746</f>
        <v>0</v>
      </c>
      <c r="CK743" s="136">
        <f t="shared" ref="CK743" si="14257">AC743/AC746</f>
        <v>0</v>
      </c>
    </row>
    <row r="744" spans="1:89" x14ac:dyDescent="0.15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5"/>
        <v>0</v>
      </c>
      <c r="AC744" s="173">
        <f t="shared" si="13686"/>
        <v>0</v>
      </c>
      <c r="BI744" s="146" t="s">
        <v>38</v>
      </c>
      <c r="BJ744" s="129">
        <f>B744/B746</f>
        <v>0</v>
      </c>
      <c r="BK744" s="130">
        <f t="shared" ref="BK744" si="14258">C744/C746</f>
        <v>0</v>
      </c>
      <c r="BL744" s="131">
        <f t="shared" ref="BL744" si="14259">D744/D746</f>
        <v>0</v>
      </c>
      <c r="BM744" s="132">
        <f t="shared" ref="BM744" si="14260">E744/E746</f>
        <v>0</v>
      </c>
      <c r="BN744" s="129">
        <f t="shared" ref="BN744" si="14261">F744/F746</f>
        <v>0</v>
      </c>
      <c r="BO744" s="130">
        <f t="shared" ref="BO744" si="14262">G744/G746</f>
        <v>0</v>
      </c>
      <c r="BP744" s="131">
        <f t="shared" ref="BP744" si="14263">H744/H746</f>
        <v>0</v>
      </c>
      <c r="BQ744" s="132">
        <f t="shared" ref="BQ744" si="14264">I744/I746</f>
        <v>0</v>
      </c>
      <c r="BR744" s="129">
        <f t="shared" ref="BR744" si="14265">J744/J746</f>
        <v>0</v>
      </c>
      <c r="BS744" s="130">
        <f t="shared" ref="BS744" si="14266">K744/K746</f>
        <v>0</v>
      </c>
      <c r="BT744" s="131">
        <f t="shared" ref="BT744" si="14267">L744/L746</f>
        <v>0</v>
      </c>
      <c r="BU744" s="129">
        <f t="shared" ref="BU744" si="14268">M744/M746</f>
        <v>0</v>
      </c>
      <c r="BV744" s="133">
        <f t="shared" ref="BV744" si="14269">N744/N746</f>
        <v>0</v>
      </c>
      <c r="BW744" s="134">
        <f t="shared" ref="BW744" si="14270">O744/O746</f>
        <v>0</v>
      </c>
      <c r="BX744" s="129">
        <f t="shared" ref="BX744" si="14271">P744/P746</f>
        <v>0</v>
      </c>
      <c r="BY744" s="130">
        <f t="shared" ref="BY744" si="14272">Q744/Q746</f>
        <v>0</v>
      </c>
      <c r="BZ744" s="131">
        <f t="shared" ref="BZ744" si="14273">R744/R746</f>
        <v>0</v>
      </c>
      <c r="CA744" s="132">
        <f t="shared" ref="CA744" si="14274">S744/S746</f>
        <v>0</v>
      </c>
      <c r="CB744" s="129">
        <f t="shared" ref="CB744" si="14275">T744/T746</f>
        <v>0</v>
      </c>
      <c r="CC744" s="130">
        <f t="shared" ref="CC744" si="14276">U744/U746</f>
        <v>0</v>
      </c>
      <c r="CD744" s="131">
        <f t="shared" ref="CD744" si="14277">V744/V746</f>
        <v>0</v>
      </c>
      <c r="CE744" s="132">
        <f t="shared" ref="CE744" si="14278">W744/W746</f>
        <v>0</v>
      </c>
      <c r="CF744" s="129">
        <f t="shared" ref="CF744" si="14279">X744/X746</f>
        <v>0</v>
      </c>
      <c r="CG744" s="130">
        <f t="shared" ref="CG744" si="14280">Y744/Y746</f>
        <v>0</v>
      </c>
      <c r="CH744" s="131">
        <f t="shared" ref="CH744" si="14281">Z744/Z746</f>
        <v>0</v>
      </c>
      <c r="CI744" s="129">
        <f t="shared" ref="CI744" si="14282">AA744/AA746</f>
        <v>0</v>
      </c>
      <c r="CJ744" s="135">
        <f t="shared" ref="CJ744" si="14283">AB744/AB746</f>
        <v>0</v>
      </c>
      <c r="CK744" s="136">
        <f t="shared" ref="CK744" si="14284">AC744/AC746</f>
        <v>0</v>
      </c>
    </row>
    <row r="745" spans="1:89" ht="14" thickBot="1" x14ac:dyDescent="0.2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5"/>
        <v>0</v>
      </c>
      <c r="AC745" s="173">
        <f t="shared" si="13686"/>
        <v>0</v>
      </c>
      <c r="BI745" s="137" t="s">
        <v>39</v>
      </c>
      <c r="BJ745" s="129">
        <f>B745/B746</f>
        <v>0</v>
      </c>
      <c r="BK745" s="130">
        <f t="shared" ref="BK745" si="14285">C745/C746</f>
        <v>0</v>
      </c>
      <c r="BL745" s="131">
        <f t="shared" ref="BL745" si="14286">D745/D746</f>
        <v>0</v>
      </c>
      <c r="BM745" s="132">
        <f t="shared" ref="BM745" si="14287">E745/E746</f>
        <v>0</v>
      </c>
      <c r="BN745" s="129">
        <f t="shared" ref="BN745" si="14288">F745/F746</f>
        <v>0</v>
      </c>
      <c r="BO745" s="130">
        <f t="shared" ref="BO745" si="14289">G745/G746</f>
        <v>0</v>
      </c>
      <c r="BP745" s="131">
        <f t="shared" ref="BP745" si="14290">H745/H746</f>
        <v>0</v>
      </c>
      <c r="BQ745" s="132">
        <f t="shared" ref="BQ745" si="14291">I745/I746</f>
        <v>0</v>
      </c>
      <c r="BR745" s="129">
        <f t="shared" ref="BR745" si="14292">J745/J746</f>
        <v>0</v>
      </c>
      <c r="BS745" s="130">
        <f t="shared" ref="BS745" si="14293">K745/K746</f>
        <v>0</v>
      </c>
      <c r="BT745" s="131">
        <f t="shared" ref="BT745" si="14294">L745/L746</f>
        <v>0</v>
      </c>
      <c r="BU745" s="129">
        <f t="shared" ref="BU745" si="14295">M745/M746</f>
        <v>0</v>
      </c>
      <c r="BV745" s="133">
        <f t="shared" ref="BV745" si="14296">N745/N746</f>
        <v>0</v>
      </c>
      <c r="BW745" s="134">
        <f t="shared" ref="BW745" si="14297">O745/O746</f>
        <v>0</v>
      </c>
      <c r="BX745" s="129">
        <f t="shared" ref="BX745" si="14298">P745/P746</f>
        <v>0</v>
      </c>
      <c r="BY745" s="130">
        <f t="shared" ref="BY745" si="14299">Q745/Q746</f>
        <v>0</v>
      </c>
      <c r="BZ745" s="131">
        <f t="shared" ref="BZ745" si="14300">R745/R746</f>
        <v>0</v>
      </c>
      <c r="CA745" s="132">
        <f t="shared" ref="CA745" si="14301">S745/S746</f>
        <v>0</v>
      </c>
      <c r="CB745" s="129">
        <f t="shared" ref="CB745" si="14302">T745/T746</f>
        <v>0</v>
      </c>
      <c r="CC745" s="130">
        <f t="shared" ref="CC745" si="14303">U745/U746</f>
        <v>0</v>
      </c>
      <c r="CD745" s="131">
        <f t="shared" ref="CD745" si="14304">V745/V746</f>
        <v>0</v>
      </c>
      <c r="CE745" s="132">
        <f t="shared" ref="CE745" si="14305">W745/W746</f>
        <v>0</v>
      </c>
      <c r="CF745" s="129">
        <f t="shared" ref="CF745" si="14306">X745/X746</f>
        <v>0</v>
      </c>
      <c r="CG745" s="130">
        <f t="shared" ref="CG745" si="14307">Y745/Y746</f>
        <v>0</v>
      </c>
      <c r="CH745" s="131">
        <f t="shared" ref="CH745" si="14308">Z745/Z746</f>
        <v>0</v>
      </c>
      <c r="CI745" s="129">
        <f t="shared" ref="CI745" si="14309">AA745/AA746</f>
        <v>0</v>
      </c>
      <c r="CJ745" s="135">
        <f t="shared" ref="CJ745" si="14310">AB745/AB746</f>
        <v>0</v>
      </c>
      <c r="CK745" s="136">
        <f t="shared" ref="CK745" si="14311">AC745/AC746</f>
        <v>0</v>
      </c>
    </row>
    <row r="746" spans="1:89" ht="15" thickTop="1" thickBot="1" x14ac:dyDescent="0.2">
      <c r="A746" s="269" t="s">
        <v>13</v>
      </c>
      <c r="B746" s="20">
        <f t="shared" ref="B746:AA746" si="14312">SUM(B723:B745)</f>
        <v>7598</v>
      </c>
      <c r="C746" s="21">
        <f t="shared" si="14312"/>
        <v>9799</v>
      </c>
      <c r="D746" s="20">
        <f t="shared" si="14312"/>
        <v>2560</v>
      </c>
      <c r="E746" s="21">
        <f t="shared" si="14312"/>
        <v>3950</v>
      </c>
      <c r="F746" s="20">
        <f t="shared" si="14312"/>
        <v>7248</v>
      </c>
      <c r="G746" s="21">
        <f t="shared" si="14312"/>
        <v>7584</v>
      </c>
      <c r="H746" s="20">
        <f t="shared" si="14312"/>
        <v>10379</v>
      </c>
      <c r="I746" s="21">
        <f t="shared" si="14312"/>
        <v>10569</v>
      </c>
      <c r="J746" s="20">
        <f t="shared" si="14312"/>
        <v>1788</v>
      </c>
      <c r="K746" s="21">
        <f t="shared" si="14312"/>
        <v>1448</v>
      </c>
      <c r="L746" s="20">
        <f t="shared" si="14312"/>
        <v>4878</v>
      </c>
      <c r="M746" s="21">
        <f t="shared" si="14312"/>
        <v>4099</v>
      </c>
      <c r="N746" s="20">
        <f t="shared" si="14312"/>
        <v>9520</v>
      </c>
      <c r="O746" s="21">
        <f t="shared" si="14312"/>
        <v>8713</v>
      </c>
      <c r="P746" s="20">
        <f t="shared" si="14312"/>
        <v>5519</v>
      </c>
      <c r="Q746" s="21">
        <f t="shared" si="14312"/>
        <v>4320</v>
      </c>
      <c r="R746" s="20">
        <f t="shared" si="14312"/>
        <v>6387</v>
      </c>
      <c r="S746" s="21">
        <f t="shared" si="14312"/>
        <v>5765</v>
      </c>
      <c r="T746" s="20">
        <f t="shared" si="14312"/>
        <v>1134</v>
      </c>
      <c r="U746" s="21">
        <f t="shared" si="14312"/>
        <v>793</v>
      </c>
      <c r="V746" s="20">
        <f t="shared" si="14312"/>
        <v>5821</v>
      </c>
      <c r="W746" s="21">
        <f t="shared" si="14312"/>
        <v>5580</v>
      </c>
      <c r="X746" s="20">
        <f t="shared" si="14312"/>
        <v>4218</v>
      </c>
      <c r="Y746" s="21">
        <f t="shared" si="14312"/>
        <v>2380</v>
      </c>
      <c r="Z746" s="20">
        <f t="shared" si="14312"/>
        <v>7825</v>
      </c>
      <c r="AA746" s="21">
        <f t="shared" si="14312"/>
        <v>9681</v>
      </c>
      <c r="AB746" s="174">
        <f>SUM(AB722:AB745)</f>
        <v>74875</v>
      </c>
      <c r="AC746" s="175">
        <f t="shared" ref="AC746" si="14313">SUM(AC722:AC745)</f>
        <v>74681</v>
      </c>
      <c r="BI746" s="269" t="s">
        <v>13</v>
      </c>
      <c r="BJ746" s="155">
        <f>SUM(BJ722:BJ745)</f>
        <v>1</v>
      </c>
      <c r="BK746" s="156">
        <f t="shared" ref="BK746:CK746" si="14314">SUM(BK722:BK745)</f>
        <v>1</v>
      </c>
      <c r="BL746" s="155">
        <f t="shared" si="14314"/>
        <v>0.99999999999999989</v>
      </c>
      <c r="BM746" s="156">
        <f t="shared" si="14314"/>
        <v>0.99999999999999989</v>
      </c>
      <c r="BN746" s="155">
        <f t="shared" si="14314"/>
        <v>1.0000000000000002</v>
      </c>
      <c r="BO746" s="156">
        <f t="shared" si="14314"/>
        <v>0.99999999999999989</v>
      </c>
      <c r="BP746" s="155">
        <f t="shared" si="14314"/>
        <v>1</v>
      </c>
      <c r="BQ746" s="156">
        <f t="shared" si="14314"/>
        <v>1</v>
      </c>
      <c r="BR746" s="155">
        <f t="shared" si="14314"/>
        <v>1</v>
      </c>
      <c r="BS746" s="156">
        <f t="shared" si="14314"/>
        <v>0.99999999999999978</v>
      </c>
      <c r="BT746" s="155">
        <f t="shared" si="14314"/>
        <v>1.0000000000000002</v>
      </c>
      <c r="BU746" s="156">
        <f t="shared" si="14314"/>
        <v>0.99999999999999989</v>
      </c>
      <c r="BV746" s="155">
        <f t="shared" si="14314"/>
        <v>1.0000000000000002</v>
      </c>
      <c r="BW746" s="156">
        <f t="shared" si="14314"/>
        <v>1</v>
      </c>
      <c r="BX746" s="155">
        <f t="shared" si="14314"/>
        <v>0.99999999999999989</v>
      </c>
      <c r="BY746" s="156">
        <f t="shared" si="14314"/>
        <v>1</v>
      </c>
      <c r="BZ746" s="155">
        <f t="shared" si="14314"/>
        <v>1</v>
      </c>
      <c r="CA746" s="156">
        <f t="shared" si="14314"/>
        <v>1.0000000000000002</v>
      </c>
      <c r="CB746" s="155">
        <f t="shared" si="14314"/>
        <v>0.99999999999999978</v>
      </c>
      <c r="CC746" s="156">
        <f t="shared" si="14314"/>
        <v>0.99999999999999989</v>
      </c>
      <c r="CD746" s="155">
        <f t="shared" si="14314"/>
        <v>0.99999999999999989</v>
      </c>
      <c r="CE746" s="156">
        <f t="shared" si="14314"/>
        <v>1</v>
      </c>
      <c r="CF746" s="155">
        <f t="shared" si="14314"/>
        <v>1</v>
      </c>
      <c r="CG746" s="156">
        <f t="shared" si="14314"/>
        <v>1</v>
      </c>
      <c r="CH746" s="155">
        <f t="shared" si="14314"/>
        <v>0.99999999999999989</v>
      </c>
      <c r="CI746" s="156">
        <f t="shared" si="14314"/>
        <v>1</v>
      </c>
      <c r="CJ746" s="155">
        <f t="shared" si="14314"/>
        <v>1.0000000000000002</v>
      </c>
      <c r="CK746" s="156">
        <f t="shared" si="14314"/>
        <v>0.99999999999999989</v>
      </c>
    </row>
    <row r="747" spans="1:89" ht="14" thickTop="1" x14ac:dyDescent="0.15">
      <c r="A747" s="187"/>
    </row>
    <row r="749" spans="1:89" x14ac:dyDescent="0.15">
      <c r="A749" s="301">
        <f>+A718+1</f>
        <v>44129</v>
      </c>
      <c r="B749" s="301"/>
      <c r="C749" s="301"/>
      <c r="D749" s="301"/>
      <c r="BI749" s="300">
        <f>+BI687+2</f>
        <v>44129</v>
      </c>
      <c r="BJ749" s="300"/>
      <c r="BK749" s="300"/>
      <c r="BL749" s="300"/>
    </row>
    <row r="750" spans="1:89" ht="14" thickBot="1" x14ac:dyDescent="0.2">
      <c r="AE750" s="272" t="s">
        <v>84</v>
      </c>
    </row>
    <row r="751" spans="1:89" ht="15" thickTop="1" thickBot="1" x14ac:dyDescent="0.2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 x14ac:dyDescent="0.2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 x14ac:dyDescent="0.15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347</v>
      </c>
      <c r="AG753" s="186">
        <f t="shared" ref="AG753:AV755" si="14315">SUMIF($A$9:$A$32,$AE753,C$753:C$776)</f>
        <v>281</v>
      </c>
      <c r="AH753" s="127">
        <f t="shared" si="14315"/>
        <v>105</v>
      </c>
      <c r="AI753" s="180">
        <f t="shared" si="14315"/>
        <v>107</v>
      </c>
      <c r="AJ753" s="126">
        <f t="shared" si="14315"/>
        <v>494</v>
      </c>
      <c r="AK753" s="128">
        <f t="shared" si="14315"/>
        <v>253</v>
      </c>
      <c r="AL753" s="127">
        <f t="shared" si="14315"/>
        <v>458</v>
      </c>
      <c r="AM753" s="180">
        <f t="shared" si="14315"/>
        <v>419</v>
      </c>
      <c r="AN753" s="126">
        <f t="shared" si="14315"/>
        <v>49</v>
      </c>
      <c r="AO753" s="128">
        <f t="shared" si="14315"/>
        <v>69</v>
      </c>
      <c r="AP753" s="127">
        <f t="shared" si="14315"/>
        <v>114</v>
      </c>
      <c r="AQ753" s="126">
        <f t="shared" si="14315"/>
        <v>255</v>
      </c>
      <c r="AR753" s="179">
        <f t="shared" si="14315"/>
        <v>463</v>
      </c>
      <c r="AS753" s="181">
        <f t="shared" si="14315"/>
        <v>437</v>
      </c>
      <c r="AT753" s="126">
        <f t="shared" si="14315"/>
        <v>258</v>
      </c>
      <c r="AU753" s="128">
        <f t="shared" si="14315"/>
        <v>150</v>
      </c>
      <c r="AV753" s="127">
        <f t="shared" si="14315"/>
        <v>350</v>
      </c>
      <c r="AW753" s="180">
        <f t="shared" ref="AW753:BE755" si="14316">SUMIF($A$9:$A$32,$AE753,S$753:S$776)</f>
        <v>255</v>
      </c>
      <c r="AX753" s="126">
        <f t="shared" si="14316"/>
        <v>97</v>
      </c>
      <c r="AY753" s="128">
        <f t="shared" si="14316"/>
        <v>49</v>
      </c>
      <c r="AZ753" s="127">
        <f t="shared" si="14316"/>
        <v>174</v>
      </c>
      <c r="BA753" s="180">
        <f t="shared" si="14316"/>
        <v>265</v>
      </c>
      <c r="BB753" s="126">
        <f t="shared" si="14316"/>
        <v>205</v>
      </c>
      <c r="BC753" s="128">
        <f t="shared" si="14316"/>
        <v>107</v>
      </c>
      <c r="BD753" s="184">
        <f t="shared" si="14316"/>
        <v>382</v>
      </c>
      <c r="BE753" s="185">
        <f t="shared" si="14316"/>
        <v>480</v>
      </c>
      <c r="BF753" s="170">
        <f>AF753+AH753+AJ753+AL753+AN753+AP753+AR753+AT753+AV753+AX753+AZ753+BB753+BD753</f>
        <v>3496</v>
      </c>
      <c r="BG753" s="171">
        <f>AG753+AI753+AK753+AM753+AO753+AQ753+AS753+AU753+AW753+AY753+BA753+BC753+BE753</f>
        <v>3127</v>
      </c>
      <c r="BI753" s="125" t="s">
        <v>16</v>
      </c>
      <c r="BJ753" s="129">
        <f>B753/B777</f>
        <v>0</v>
      </c>
      <c r="BK753" s="130">
        <f t="shared" ref="BK753" si="14317">C753/C777</f>
        <v>0</v>
      </c>
      <c r="BL753" s="131">
        <f t="shared" ref="BL753" si="14318">D753/D777</f>
        <v>0</v>
      </c>
      <c r="BM753" s="132">
        <f t="shared" ref="BM753" si="14319">E753/E777</f>
        <v>0</v>
      </c>
      <c r="BN753" s="129">
        <f t="shared" ref="BN753" si="14320">F753/F777</f>
        <v>0</v>
      </c>
      <c r="BO753" s="130">
        <f t="shared" ref="BO753" si="14321">G753/G777</f>
        <v>0</v>
      </c>
      <c r="BP753" s="131">
        <f t="shared" ref="BP753" si="14322">H753/H777</f>
        <v>0</v>
      </c>
      <c r="BQ753" s="132">
        <f t="shared" ref="BQ753" si="14323">I753/I777</f>
        <v>0</v>
      </c>
      <c r="BR753" s="129">
        <f t="shared" ref="BR753" si="14324">J753/J777</f>
        <v>0</v>
      </c>
      <c r="BS753" s="130">
        <f t="shared" ref="BS753" si="14325">K753/K777</f>
        <v>0</v>
      </c>
      <c r="BT753" s="131">
        <f t="shared" ref="BT753" si="14326">L753/L777</f>
        <v>0</v>
      </c>
      <c r="BU753" s="129">
        <f t="shared" ref="BU753" si="14327">M753/M777</f>
        <v>0</v>
      </c>
      <c r="BV753" s="133">
        <f t="shared" ref="BV753" si="14328">N753/N777</f>
        <v>0</v>
      </c>
      <c r="BW753" s="134">
        <f t="shared" ref="BW753" si="14329">O753/O777</f>
        <v>0</v>
      </c>
      <c r="BX753" s="129">
        <f t="shared" ref="BX753" si="14330">P753/P777</f>
        <v>0</v>
      </c>
      <c r="BY753" s="130">
        <f t="shared" ref="BY753" si="14331">Q753/Q777</f>
        <v>0</v>
      </c>
      <c r="BZ753" s="131">
        <f t="shared" ref="BZ753" si="14332">R753/R777</f>
        <v>0</v>
      </c>
      <c r="CA753" s="132">
        <f t="shared" ref="CA753" si="14333">S753/S777</f>
        <v>0</v>
      </c>
      <c r="CB753" s="129">
        <f t="shared" ref="CB753" si="14334">T753/T777</f>
        <v>0</v>
      </c>
      <c r="CC753" s="130">
        <f t="shared" ref="CC753" si="14335">U753/U777</f>
        <v>0</v>
      </c>
      <c r="CD753" s="131">
        <f t="shared" ref="CD753" si="14336">V753/V777</f>
        <v>0</v>
      </c>
      <c r="CE753" s="132">
        <f t="shared" ref="CE753" si="14337">W753/W777</f>
        <v>0</v>
      </c>
      <c r="CF753" s="129">
        <f t="shared" ref="CF753" si="14338">X753/X777</f>
        <v>0</v>
      </c>
      <c r="CG753" s="130">
        <f t="shared" ref="CG753" si="14339">Y753/Y777</f>
        <v>0</v>
      </c>
      <c r="CH753" s="131">
        <f t="shared" ref="CH753" si="14340">Z753/Z777</f>
        <v>0</v>
      </c>
      <c r="CI753" s="129">
        <f t="shared" ref="CI753" si="14341">AA753/AA777</f>
        <v>0</v>
      </c>
      <c r="CJ753" s="135">
        <f t="shared" ref="CJ753" si="14342">AB753/AB777</f>
        <v>0</v>
      </c>
      <c r="CK753" s="136">
        <f t="shared" ref="CK753" si="14343">AC753/AC777</f>
        <v>0</v>
      </c>
    </row>
    <row r="754" spans="1:89" x14ac:dyDescent="0.15">
      <c r="A754" s="137" t="s">
        <v>17</v>
      </c>
      <c r="B754" s="189">
        <v>40</v>
      </c>
      <c r="C754" s="190">
        <v>0</v>
      </c>
      <c r="D754" s="191">
        <v>13</v>
      </c>
      <c r="E754" s="192">
        <v>0</v>
      </c>
      <c r="F754" s="189">
        <v>91</v>
      </c>
      <c r="G754" s="193">
        <v>0</v>
      </c>
      <c r="H754" s="191">
        <v>60</v>
      </c>
      <c r="I754" s="192">
        <v>13</v>
      </c>
      <c r="J754" s="189">
        <v>0</v>
      </c>
      <c r="K754" s="193">
        <v>0</v>
      </c>
      <c r="L754" s="191">
        <v>3</v>
      </c>
      <c r="M754" s="189">
        <v>0</v>
      </c>
      <c r="N754" s="194">
        <v>0</v>
      </c>
      <c r="O754" s="195">
        <v>0</v>
      </c>
      <c r="P754" s="189">
        <v>0</v>
      </c>
      <c r="Q754" s="193">
        <v>0</v>
      </c>
      <c r="R754" s="191">
        <v>0</v>
      </c>
      <c r="S754" s="192">
        <v>0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4">SUM(B754,D754,F754,H754,J754,L754,N754,P754,R754,T754,V754,X754,Z754)</f>
        <v>207</v>
      </c>
      <c r="AC754" s="173">
        <f t="shared" ref="AC754:AC776" si="14345">SUM(C754,E754,G754,I754,K754,M754,O754,Q754,S754,U754,W754,Y754,AA754)</f>
        <v>13</v>
      </c>
      <c r="AE754" s="277" t="str">
        <f>$AE$10</f>
        <v>08:00 - 08:59</v>
      </c>
      <c r="AF754" s="126">
        <f>SUMIF($A$9:$A$32,$AE754,B$753:B$776)</f>
        <v>480</v>
      </c>
      <c r="AG754" s="190">
        <f t="shared" si="14315"/>
        <v>312</v>
      </c>
      <c r="AH754" s="191">
        <f t="shared" si="14315"/>
        <v>167</v>
      </c>
      <c r="AI754" s="192">
        <f t="shared" si="14315"/>
        <v>172</v>
      </c>
      <c r="AJ754" s="278">
        <f t="shared" si="14315"/>
        <v>765</v>
      </c>
      <c r="AK754" s="193">
        <f t="shared" si="14315"/>
        <v>165</v>
      </c>
      <c r="AL754" s="191">
        <f t="shared" si="14315"/>
        <v>755</v>
      </c>
      <c r="AM754" s="192">
        <f t="shared" si="14315"/>
        <v>458</v>
      </c>
      <c r="AN754" s="278">
        <f t="shared" si="14315"/>
        <v>63</v>
      </c>
      <c r="AO754" s="193">
        <f t="shared" si="14315"/>
        <v>92</v>
      </c>
      <c r="AP754" s="191">
        <f t="shared" si="14315"/>
        <v>101</v>
      </c>
      <c r="AQ754" s="278">
        <f t="shared" si="14315"/>
        <v>340</v>
      </c>
      <c r="AR754" s="194">
        <f t="shared" si="14315"/>
        <v>529</v>
      </c>
      <c r="AS754" s="195">
        <f t="shared" si="14315"/>
        <v>491</v>
      </c>
      <c r="AT754" s="278">
        <f t="shared" si="14315"/>
        <v>288</v>
      </c>
      <c r="AU754" s="193">
        <f t="shared" si="14315"/>
        <v>208</v>
      </c>
      <c r="AV754" s="191">
        <f t="shared" si="14315"/>
        <v>413</v>
      </c>
      <c r="AW754" s="192">
        <f t="shared" si="14316"/>
        <v>274</v>
      </c>
      <c r="AX754" s="278">
        <f t="shared" si="14316"/>
        <v>45</v>
      </c>
      <c r="AY754" s="193">
        <f t="shared" si="14316"/>
        <v>53</v>
      </c>
      <c r="AZ754" s="191">
        <f t="shared" si="14316"/>
        <v>234</v>
      </c>
      <c r="BA754" s="192">
        <f t="shared" si="14316"/>
        <v>357</v>
      </c>
      <c r="BB754" s="278">
        <f t="shared" si="14316"/>
        <v>201</v>
      </c>
      <c r="BC754" s="193">
        <f t="shared" si="14316"/>
        <v>109</v>
      </c>
      <c r="BD754" s="191">
        <f t="shared" si="14316"/>
        <v>412</v>
      </c>
      <c r="BE754" s="278">
        <f t="shared" si="14316"/>
        <v>558</v>
      </c>
      <c r="BF754" s="172">
        <f>SUM(AF754,AH754,AJ754,AL754,AN754,AP754,AR754,AT754,AV754,AX754,AZ754,BB754,BD754)</f>
        <v>4453</v>
      </c>
      <c r="BG754" s="173">
        <f>SUM(AG754,AI754,AK754,AM754,AO754,AQ754,AS754,AU754,AW754,AY754,BA754,BC754,BE754)</f>
        <v>3589</v>
      </c>
      <c r="BI754" s="137" t="s">
        <v>17</v>
      </c>
      <c r="BJ754" s="129">
        <f>B754/B777</f>
        <v>5.8719906048150319E-3</v>
      </c>
      <c r="BK754" s="130">
        <f t="shared" ref="BK754" si="14346">C754/C777</f>
        <v>0</v>
      </c>
      <c r="BL754" s="131">
        <f t="shared" ref="BL754" si="14347">D754/D777</f>
        <v>7.1115973741794312E-3</v>
      </c>
      <c r="BM754" s="132">
        <f t="shared" ref="BM754" si="14348">E754/E777</f>
        <v>0</v>
      </c>
      <c r="BN754" s="129">
        <f t="shared" ref="BN754" si="14349">F754/F777</f>
        <v>1.2713048337524449E-2</v>
      </c>
      <c r="BO754" s="130">
        <f t="shared" ref="BO754" si="14350">G754/G777</f>
        <v>0</v>
      </c>
      <c r="BP754" s="131">
        <f t="shared" ref="BP754" si="14351">H754/H777</f>
        <v>6.8657741160315826E-3</v>
      </c>
      <c r="BQ754" s="132">
        <f t="shared" ref="BQ754" si="14352">I754/I777</f>
        <v>1.5242115136592802E-3</v>
      </c>
      <c r="BR754" s="129">
        <f t="shared" ref="BR754" si="14353">J754/J777</f>
        <v>0</v>
      </c>
      <c r="BS754" s="130">
        <f t="shared" ref="BS754" si="14354">K754/K777</f>
        <v>0</v>
      </c>
      <c r="BT754" s="131">
        <f t="shared" ref="BT754" si="14355">L754/L777</f>
        <v>8.6931324253839467E-4</v>
      </c>
      <c r="BU754" s="129">
        <f t="shared" ref="BU754" si="14356">M754/M777</f>
        <v>0</v>
      </c>
      <c r="BV754" s="133">
        <f t="shared" ref="BV754" si="14357">N754/N777</f>
        <v>0</v>
      </c>
      <c r="BW754" s="134">
        <f t="shared" ref="BW754" si="14358">O754/O777</f>
        <v>0</v>
      </c>
      <c r="BX754" s="129">
        <f t="shared" ref="BX754" si="14359">P754/P777</f>
        <v>0</v>
      </c>
      <c r="BY754" s="130">
        <f t="shared" ref="BY754" si="14360">Q754/Q777</f>
        <v>0</v>
      </c>
      <c r="BZ754" s="131">
        <f t="shared" ref="BZ754" si="14361">R754/R777</f>
        <v>0</v>
      </c>
      <c r="CA754" s="132">
        <f t="shared" ref="CA754" si="14362">S754/S777</f>
        <v>0</v>
      </c>
      <c r="CB754" s="129">
        <f t="shared" ref="CB754" si="14363">T754/T777</f>
        <v>0</v>
      </c>
      <c r="CC754" s="130">
        <f t="shared" ref="CC754" si="14364">U754/U777</f>
        <v>0</v>
      </c>
      <c r="CD754" s="131">
        <f t="shared" ref="CD754" si="14365">V754/V777</f>
        <v>0</v>
      </c>
      <c r="CE754" s="132">
        <f t="shared" ref="CE754" si="14366">W754/W777</f>
        <v>0</v>
      </c>
      <c r="CF754" s="129">
        <f t="shared" ref="CF754" si="14367">X754/X777</f>
        <v>0</v>
      </c>
      <c r="CG754" s="130">
        <f t="shared" ref="CG754" si="14368">Y754/Y777</f>
        <v>0</v>
      </c>
      <c r="CH754" s="131">
        <f t="shared" ref="CH754" si="14369">Z754/Z777</f>
        <v>0</v>
      </c>
      <c r="CI754" s="129">
        <f t="shared" ref="CI754" si="14370">AA754/AA777</f>
        <v>0</v>
      </c>
      <c r="CJ754" s="135">
        <f t="shared" ref="CJ754" si="14371">AB754/AB777</f>
        <v>3.4892541087231353E-3</v>
      </c>
      <c r="CK754" s="136">
        <f t="shared" ref="CK754" si="14372">AC754/AC777</f>
        <v>2.1966138352877564E-4</v>
      </c>
    </row>
    <row r="755" spans="1:89" ht="14" thickBot="1" x14ac:dyDescent="0.2">
      <c r="A755" s="146" t="s">
        <v>18</v>
      </c>
      <c r="B755" s="196">
        <v>162</v>
      </c>
      <c r="C755" s="197">
        <v>0</v>
      </c>
      <c r="D755" s="198">
        <v>39</v>
      </c>
      <c r="E755" s="199">
        <v>2</v>
      </c>
      <c r="F755" s="196">
        <v>266</v>
      </c>
      <c r="G755" s="200">
        <v>4</v>
      </c>
      <c r="H755" s="198">
        <v>211</v>
      </c>
      <c r="I755" s="199">
        <v>47</v>
      </c>
      <c r="J755" s="196">
        <v>15</v>
      </c>
      <c r="K755" s="200">
        <v>27</v>
      </c>
      <c r="L755" s="198">
        <v>30</v>
      </c>
      <c r="M755" s="196">
        <v>68</v>
      </c>
      <c r="N755" s="201">
        <v>164</v>
      </c>
      <c r="O755" s="202">
        <v>142</v>
      </c>
      <c r="P755" s="196">
        <v>92</v>
      </c>
      <c r="Q755" s="200">
        <v>79</v>
      </c>
      <c r="R755" s="198">
        <v>100</v>
      </c>
      <c r="S755" s="199">
        <v>88</v>
      </c>
      <c r="T755" s="196">
        <v>9</v>
      </c>
      <c r="U755" s="200">
        <v>16</v>
      </c>
      <c r="V755" s="198">
        <v>59</v>
      </c>
      <c r="W755" s="199">
        <v>93</v>
      </c>
      <c r="X755" s="196">
        <v>71</v>
      </c>
      <c r="Y755" s="200">
        <v>56</v>
      </c>
      <c r="Z755" s="198">
        <v>139</v>
      </c>
      <c r="AA755" s="196">
        <v>98</v>
      </c>
      <c r="AB755" s="172">
        <f t="shared" si="14344"/>
        <v>1357</v>
      </c>
      <c r="AC755" s="173">
        <f t="shared" si="14345"/>
        <v>720</v>
      </c>
      <c r="AE755" s="275">
        <f>$AE$11</f>
        <v>0</v>
      </c>
      <c r="AF755" s="126">
        <f>SUMIF($A$9:$A$32,$AE755,B$753:B$776)</f>
        <v>0</v>
      </c>
      <c r="AG755" s="197">
        <f t="shared" si="14315"/>
        <v>0</v>
      </c>
      <c r="AH755" s="198">
        <f t="shared" si="14315"/>
        <v>0</v>
      </c>
      <c r="AI755" s="199">
        <f t="shared" si="14315"/>
        <v>0</v>
      </c>
      <c r="AJ755" s="196">
        <f t="shared" si="14315"/>
        <v>0</v>
      </c>
      <c r="AK755" s="200">
        <f t="shared" si="14315"/>
        <v>0</v>
      </c>
      <c r="AL755" s="198">
        <f t="shared" si="14315"/>
        <v>0</v>
      </c>
      <c r="AM755" s="199">
        <f t="shared" si="14315"/>
        <v>0</v>
      </c>
      <c r="AN755" s="196">
        <f t="shared" si="14315"/>
        <v>0</v>
      </c>
      <c r="AO755" s="200">
        <f t="shared" si="14315"/>
        <v>0</v>
      </c>
      <c r="AP755" s="198">
        <f t="shared" si="14315"/>
        <v>0</v>
      </c>
      <c r="AQ755" s="196">
        <f t="shared" si="14315"/>
        <v>0</v>
      </c>
      <c r="AR755" s="201">
        <f t="shared" si="14315"/>
        <v>0</v>
      </c>
      <c r="AS755" s="202">
        <f t="shared" si="14315"/>
        <v>0</v>
      </c>
      <c r="AT755" s="196">
        <f t="shared" si="14315"/>
        <v>0</v>
      </c>
      <c r="AU755" s="200">
        <f t="shared" si="14315"/>
        <v>0</v>
      </c>
      <c r="AV755" s="198">
        <f t="shared" si="14315"/>
        <v>0</v>
      </c>
      <c r="AW755" s="199">
        <f t="shared" si="14316"/>
        <v>0</v>
      </c>
      <c r="AX755" s="196">
        <f t="shared" si="14316"/>
        <v>0</v>
      </c>
      <c r="AY755" s="200">
        <f t="shared" si="14316"/>
        <v>0</v>
      </c>
      <c r="AZ755" s="198">
        <f t="shared" si="14316"/>
        <v>0</v>
      </c>
      <c r="BA755" s="199">
        <f t="shared" si="14316"/>
        <v>0</v>
      </c>
      <c r="BB755" s="196">
        <f t="shared" si="14316"/>
        <v>0</v>
      </c>
      <c r="BC755" s="200">
        <f t="shared" si="14316"/>
        <v>0</v>
      </c>
      <c r="BD755" s="198">
        <f t="shared" si="14316"/>
        <v>0</v>
      </c>
      <c r="BE755" s="196">
        <f t="shared" si="1431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2.378156194950088E-2</v>
      </c>
      <c r="BK755" s="130">
        <f t="shared" ref="BK755" si="14373">C755/C777</f>
        <v>0</v>
      </c>
      <c r="BL755" s="131">
        <f t="shared" ref="BL755" si="14374">D755/D777</f>
        <v>2.1334792122538294E-2</v>
      </c>
      <c r="BM755" s="132">
        <f t="shared" ref="BM755" si="14375">E755/E777</f>
        <v>7.2966070777088653E-4</v>
      </c>
      <c r="BN755" s="129">
        <f t="shared" ref="BN755" si="14376">F755/F777</f>
        <v>3.7161218217379159E-2</v>
      </c>
      <c r="BO755" s="130">
        <f t="shared" ref="BO755" si="14377">G755/G777</f>
        <v>7.538635506973238E-4</v>
      </c>
      <c r="BP755" s="131">
        <f t="shared" ref="BP755" si="14378">H755/H777</f>
        <v>2.4144638974711065E-2</v>
      </c>
      <c r="BQ755" s="132">
        <f t="shared" ref="BQ755" si="14379">I755/I777</f>
        <v>5.5106108570758591E-3</v>
      </c>
      <c r="BR755" s="129">
        <f t="shared" ref="BR755" si="14380">J755/J777</f>
        <v>1.3850415512465374E-2</v>
      </c>
      <c r="BS755" s="130">
        <f t="shared" ref="BS755" si="14381">K755/K777</f>
        <v>2.5375939849624059E-2</v>
      </c>
      <c r="BT755" s="131">
        <f t="shared" ref="BT755" si="14382">L755/L777</f>
        <v>8.6931324253839461E-3</v>
      </c>
      <c r="BU755" s="129">
        <f t="shared" ref="BU755" si="14383">M755/M777</f>
        <v>2.0463436653626241E-2</v>
      </c>
      <c r="BV755" s="133">
        <f t="shared" ref="BV755" si="14384">N755/N777</f>
        <v>2.3375142531356898E-2</v>
      </c>
      <c r="BW755" s="134">
        <f t="shared" ref="BW755" si="14385">O755/O777</f>
        <v>1.963224111710217E-2</v>
      </c>
      <c r="BX755" s="129">
        <f t="shared" ref="BX755" si="14386">P755/P777</f>
        <v>2.490525175961018E-2</v>
      </c>
      <c r="BY755" s="130">
        <f t="shared" ref="BY755" si="14387">Q755/Q777</f>
        <v>2.1865485745917519E-2</v>
      </c>
      <c r="BZ755" s="131">
        <f t="shared" ref="BZ755" si="14388">R755/R777</f>
        <v>1.9821605550049554E-2</v>
      </c>
      <c r="CA755" s="132">
        <f t="shared" ref="CA755" si="14389">S755/S777</f>
        <v>1.7326245323882654E-2</v>
      </c>
      <c r="CB755" s="129">
        <f t="shared" ref="CB755" si="14390">T755/T777</f>
        <v>1.6129032258064516E-2</v>
      </c>
      <c r="CC755" s="130">
        <f t="shared" ref="CC755" si="14391">U755/U777</f>
        <v>3.007518796992481E-2</v>
      </c>
      <c r="CD755" s="131">
        <f t="shared" ref="CD755" si="14392">V755/V777</f>
        <v>1.3093652907234798E-2</v>
      </c>
      <c r="CE755" s="132">
        <f t="shared" ref="CE755" si="14393">W755/W777</f>
        <v>1.9918612122510174E-2</v>
      </c>
      <c r="CF755" s="129">
        <f t="shared" ref="CF755" si="14394">X755/X777</f>
        <v>2.6914329037149357E-2</v>
      </c>
      <c r="CG755" s="130">
        <f t="shared" ref="CG755" si="14395">Y755/Y777</f>
        <v>3.1372549019607843E-2</v>
      </c>
      <c r="CH755" s="131">
        <f t="shared" ref="CH755" si="14396">Z755/Z777</f>
        <v>2.0450198617036928E-2</v>
      </c>
      <c r="CI755" s="129">
        <f t="shared" ref="CI755" si="14397">AA755/AA777</f>
        <v>1.1686143572621035E-2</v>
      </c>
      <c r="CJ755" s="135">
        <f t="shared" ref="CJ755" si="14398">AB755/AB777</f>
        <v>2.2873999157184997E-2</v>
      </c>
      <c r="CK755" s="136">
        <f t="shared" ref="CK755" si="14399">AC755/AC777</f>
        <v>1.2165861241593728E-2</v>
      </c>
    </row>
    <row r="756" spans="1:89" ht="15" thickTop="1" thickBot="1" x14ac:dyDescent="0.2">
      <c r="A756" s="137" t="s">
        <v>19</v>
      </c>
      <c r="B756" s="189">
        <v>243</v>
      </c>
      <c r="C756" s="190">
        <v>194</v>
      </c>
      <c r="D756" s="191">
        <v>87</v>
      </c>
      <c r="E756" s="192">
        <v>97</v>
      </c>
      <c r="F756" s="189">
        <v>359</v>
      </c>
      <c r="G756" s="193">
        <v>245</v>
      </c>
      <c r="H756" s="191">
        <v>361</v>
      </c>
      <c r="I756" s="192">
        <v>311</v>
      </c>
      <c r="J756" s="189">
        <v>31</v>
      </c>
      <c r="K756" s="193">
        <v>48</v>
      </c>
      <c r="L756" s="191">
        <v>118</v>
      </c>
      <c r="M756" s="189">
        <v>184</v>
      </c>
      <c r="N756" s="194">
        <v>344</v>
      </c>
      <c r="O756" s="195">
        <v>352</v>
      </c>
      <c r="P756" s="189">
        <v>215</v>
      </c>
      <c r="Q756" s="193">
        <v>144</v>
      </c>
      <c r="R756" s="191">
        <v>243</v>
      </c>
      <c r="S756" s="192">
        <v>161</v>
      </c>
      <c r="T756" s="189">
        <v>31</v>
      </c>
      <c r="U756" s="193">
        <v>52</v>
      </c>
      <c r="V756" s="191">
        <v>145</v>
      </c>
      <c r="W756" s="192">
        <v>195</v>
      </c>
      <c r="X756" s="189">
        <v>169</v>
      </c>
      <c r="Y756" s="193">
        <v>99</v>
      </c>
      <c r="Z756" s="191">
        <v>260</v>
      </c>
      <c r="AA756" s="189">
        <v>245</v>
      </c>
      <c r="AB756" s="172">
        <f t="shared" si="14344"/>
        <v>2606</v>
      </c>
      <c r="AC756" s="173">
        <f t="shared" si="14345"/>
        <v>2327</v>
      </c>
      <c r="AE756" s="269" t="s">
        <v>13</v>
      </c>
      <c r="AF756" s="20">
        <f t="shared" ref="AF756:BG756" si="14400">SUM(AF753:AF755)</f>
        <v>827</v>
      </c>
      <c r="AG756" s="21">
        <f t="shared" si="14400"/>
        <v>593</v>
      </c>
      <c r="AH756" s="20">
        <f t="shared" si="14400"/>
        <v>272</v>
      </c>
      <c r="AI756" s="21">
        <f t="shared" si="14400"/>
        <v>279</v>
      </c>
      <c r="AJ756" s="20">
        <f t="shared" si="14400"/>
        <v>1259</v>
      </c>
      <c r="AK756" s="21">
        <f t="shared" si="14400"/>
        <v>418</v>
      </c>
      <c r="AL756" s="20">
        <f t="shared" si="14400"/>
        <v>1213</v>
      </c>
      <c r="AM756" s="21">
        <f t="shared" si="14400"/>
        <v>877</v>
      </c>
      <c r="AN756" s="20">
        <f t="shared" si="14400"/>
        <v>112</v>
      </c>
      <c r="AO756" s="21">
        <f t="shared" si="14400"/>
        <v>161</v>
      </c>
      <c r="AP756" s="20">
        <f t="shared" si="14400"/>
        <v>215</v>
      </c>
      <c r="AQ756" s="21">
        <f t="shared" si="14400"/>
        <v>595</v>
      </c>
      <c r="AR756" s="20">
        <f t="shared" si="14400"/>
        <v>992</v>
      </c>
      <c r="AS756" s="21">
        <f t="shared" si="14400"/>
        <v>928</v>
      </c>
      <c r="AT756" s="20">
        <f t="shared" si="14400"/>
        <v>546</v>
      </c>
      <c r="AU756" s="21">
        <f t="shared" si="14400"/>
        <v>358</v>
      </c>
      <c r="AV756" s="20">
        <f t="shared" si="14400"/>
        <v>763</v>
      </c>
      <c r="AW756" s="21">
        <f t="shared" si="14400"/>
        <v>529</v>
      </c>
      <c r="AX756" s="20">
        <f t="shared" si="14400"/>
        <v>142</v>
      </c>
      <c r="AY756" s="21">
        <f t="shared" si="14400"/>
        <v>102</v>
      </c>
      <c r="AZ756" s="20">
        <f t="shared" si="14400"/>
        <v>408</v>
      </c>
      <c r="BA756" s="21">
        <f t="shared" si="14400"/>
        <v>622</v>
      </c>
      <c r="BB756" s="20">
        <f t="shared" si="14400"/>
        <v>406</v>
      </c>
      <c r="BC756" s="21">
        <f t="shared" si="14400"/>
        <v>216</v>
      </c>
      <c r="BD756" s="20">
        <f t="shared" si="14400"/>
        <v>794</v>
      </c>
      <c r="BE756" s="21">
        <f t="shared" si="14400"/>
        <v>1038</v>
      </c>
      <c r="BF756" s="174">
        <f t="shared" si="14400"/>
        <v>7949</v>
      </c>
      <c r="BG756" s="175">
        <f t="shared" si="14400"/>
        <v>6716</v>
      </c>
      <c r="BI756" s="137" t="s">
        <v>19</v>
      </c>
      <c r="BJ756" s="129">
        <f>B756/B777</f>
        <v>3.5672342924251324E-2</v>
      </c>
      <c r="BK756" s="130">
        <f t="shared" ref="BK756" si="14401">C756/C777</f>
        <v>2.8026581912741981E-2</v>
      </c>
      <c r="BL756" s="131">
        <f t="shared" ref="BL756" si="14402">D756/D777</f>
        <v>4.7592997811816196E-2</v>
      </c>
      <c r="BM756" s="132">
        <f t="shared" ref="BM756" si="14403">E756/E777</f>
        <v>3.5388544326887997E-2</v>
      </c>
      <c r="BN756" s="129">
        <f t="shared" ref="BN756" si="14404">F756/F777</f>
        <v>5.015367421067337E-2</v>
      </c>
      <c r="BO756" s="130">
        <f t="shared" ref="BO756" si="14405">G756/G777</f>
        <v>4.6174142480211081E-2</v>
      </c>
      <c r="BP756" s="131">
        <f t="shared" ref="BP756" si="14406">H756/H777</f>
        <v>4.1309074264790024E-2</v>
      </c>
      <c r="BQ756" s="132">
        <f t="shared" ref="BQ756" si="14407">I756/I777</f>
        <v>3.6463829288310469E-2</v>
      </c>
      <c r="BR756" s="129">
        <f t="shared" ref="BR756" si="14408">J756/J777</f>
        <v>2.8624192059095107E-2</v>
      </c>
      <c r="BS756" s="130">
        <f t="shared" ref="BS756" si="14409">K756/K777</f>
        <v>4.5112781954887216E-2</v>
      </c>
      <c r="BT756" s="131">
        <f t="shared" ref="BT756" si="14410">L756/L777</f>
        <v>3.4192987539843525E-2</v>
      </c>
      <c r="BU756" s="129">
        <f t="shared" ref="BU756" si="14411">M756/M777</f>
        <v>5.5371652121576888E-2</v>
      </c>
      <c r="BV756" s="133">
        <f t="shared" ref="BV756" si="14412">N756/N777</f>
        <v>4.9030786773090078E-2</v>
      </c>
      <c r="BW756" s="134">
        <f t="shared" ref="BW756" si="14413">O756/O777</f>
        <v>4.8665837135351858E-2</v>
      </c>
      <c r="BX756" s="129">
        <f t="shared" ref="BX756" si="14414">P756/P777</f>
        <v>5.8202490525175961E-2</v>
      </c>
      <c r="BY756" s="130">
        <f t="shared" ref="BY756" si="14415">Q756/Q777</f>
        <v>3.9856075283697757E-2</v>
      </c>
      <c r="BZ756" s="131">
        <f t="shared" ref="BZ756" si="14416">R756/R777</f>
        <v>4.8166501486620418E-2</v>
      </c>
      <c r="CA756" s="132">
        <f t="shared" ref="CA756" si="14417">S756/S777</f>
        <v>3.1699153376648949E-2</v>
      </c>
      <c r="CB756" s="129">
        <f t="shared" ref="CB756" si="14418">T756/T777</f>
        <v>5.5555555555555552E-2</v>
      </c>
      <c r="CC756" s="130">
        <f t="shared" ref="CC756" si="14419">U756/U777</f>
        <v>9.7744360902255634E-2</v>
      </c>
      <c r="CD756" s="131">
        <f t="shared" ref="CD756" si="14420">V756/V777</f>
        <v>3.2179316466932978E-2</v>
      </c>
      <c r="CE756" s="132">
        <f t="shared" ref="CE756" si="14421">W756/W777</f>
        <v>4.1764831869779397E-2</v>
      </c>
      <c r="CF756" s="129">
        <f t="shared" ref="CF756" si="14422">X756/X777</f>
        <v>6.4063684609552696E-2</v>
      </c>
      <c r="CG756" s="130">
        <f t="shared" ref="CG756" si="14423">Y756/Y777</f>
        <v>5.5462184873949577E-2</v>
      </c>
      <c r="CH756" s="131">
        <f t="shared" ref="CH756" si="14424">Z756/Z777</f>
        <v>3.82521700750331E-2</v>
      </c>
      <c r="CI756" s="129">
        <f t="shared" ref="CI756" si="14425">AA756/AA777</f>
        <v>2.9215358931552589E-2</v>
      </c>
      <c r="CJ756" s="135">
        <f t="shared" ref="CJ756" si="14426">AB756/AB777</f>
        <v>4.3927517909818796E-2</v>
      </c>
      <c r="CK756" s="136">
        <f t="shared" ref="CK756" si="14427">AC756/AC777</f>
        <v>3.9319387651650842E-2</v>
      </c>
    </row>
    <row r="757" spans="1:89" ht="14" thickTop="1" x14ac:dyDescent="0.15">
      <c r="A757" s="146" t="s">
        <v>20</v>
      </c>
      <c r="B757" s="196">
        <v>347</v>
      </c>
      <c r="C757" s="197">
        <v>281</v>
      </c>
      <c r="D757" s="198">
        <v>105</v>
      </c>
      <c r="E757" s="199">
        <v>107</v>
      </c>
      <c r="F757" s="196">
        <v>494</v>
      </c>
      <c r="G757" s="200">
        <v>253</v>
      </c>
      <c r="H757" s="198">
        <v>458</v>
      </c>
      <c r="I757" s="199">
        <v>419</v>
      </c>
      <c r="J757" s="196">
        <v>49</v>
      </c>
      <c r="K757" s="200">
        <v>69</v>
      </c>
      <c r="L757" s="198">
        <v>114</v>
      </c>
      <c r="M757" s="196">
        <v>255</v>
      </c>
      <c r="N757" s="201">
        <v>463</v>
      </c>
      <c r="O757" s="202">
        <v>437</v>
      </c>
      <c r="P757" s="196">
        <v>258</v>
      </c>
      <c r="Q757" s="200">
        <v>150</v>
      </c>
      <c r="R757" s="198">
        <v>350</v>
      </c>
      <c r="S757" s="199">
        <v>255</v>
      </c>
      <c r="T757" s="196">
        <v>97</v>
      </c>
      <c r="U757" s="200">
        <v>49</v>
      </c>
      <c r="V757" s="198">
        <v>174</v>
      </c>
      <c r="W757" s="199">
        <v>265</v>
      </c>
      <c r="X757" s="196">
        <v>205</v>
      </c>
      <c r="Y757" s="200">
        <v>107</v>
      </c>
      <c r="Z757" s="198">
        <v>382</v>
      </c>
      <c r="AA757" s="196">
        <v>480</v>
      </c>
      <c r="AB757" s="172">
        <f t="shared" si="14344"/>
        <v>3496</v>
      </c>
      <c r="AC757" s="173">
        <f t="shared" si="14345"/>
        <v>3127</v>
      </c>
      <c r="BI757" s="146" t="s">
        <v>20</v>
      </c>
      <c r="BJ757" s="129">
        <f>B757/B777</f>
        <v>5.0939518496770406E-2</v>
      </c>
      <c r="BK757" s="130">
        <f t="shared" ref="BK757" si="14428">C757/C777</f>
        <v>4.059520369835308E-2</v>
      </c>
      <c r="BL757" s="131">
        <f t="shared" ref="BL757" si="14429">D757/D777</f>
        <v>5.7439824945295405E-2</v>
      </c>
      <c r="BM757" s="132">
        <f t="shared" ref="BM757" si="14430">E757/E777</f>
        <v>3.9036847865742429E-2</v>
      </c>
      <c r="BN757" s="129">
        <f t="shared" ref="BN757" si="14431">F757/F777</f>
        <v>6.9013690975132713E-2</v>
      </c>
      <c r="BO757" s="130">
        <f t="shared" ref="BO757" si="14432">G757/G777</f>
        <v>4.7681869581605731E-2</v>
      </c>
      <c r="BP757" s="131">
        <f t="shared" ref="BP757" si="14433">H757/H777</f>
        <v>5.2408742419041081E-2</v>
      </c>
      <c r="BQ757" s="132">
        <f t="shared" ref="BQ757" si="14434">I757/I777</f>
        <v>4.9126509555633718E-2</v>
      </c>
      <c r="BR757" s="129">
        <f t="shared" ref="BR757" si="14435">J757/J777</f>
        <v>4.5244690674053553E-2</v>
      </c>
      <c r="BS757" s="130">
        <f t="shared" ref="BS757" si="14436">K757/K777</f>
        <v>6.4849624060150379E-2</v>
      </c>
      <c r="BT757" s="131">
        <f t="shared" ref="BT757" si="14437">L757/L777</f>
        <v>3.3033903216459E-2</v>
      </c>
      <c r="BU757" s="129">
        <f t="shared" ref="BU757" si="14438">M757/M777</f>
        <v>7.6737887451098399E-2</v>
      </c>
      <c r="BV757" s="133">
        <f t="shared" ref="BV757" si="14439">N757/N777</f>
        <v>6.5992018244013684E-2</v>
      </c>
      <c r="BW757" s="134">
        <f t="shared" ref="BW757" si="14440">O757/O777</f>
        <v>6.0417530761786256E-2</v>
      </c>
      <c r="BX757" s="129">
        <f t="shared" ref="BX757" si="14441">P757/P777</f>
        <v>6.9842988630211156E-2</v>
      </c>
      <c r="BY757" s="130">
        <f t="shared" ref="BY757" si="14442">Q757/Q777</f>
        <v>4.1516745087185163E-2</v>
      </c>
      <c r="BZ757" s="131">
        <f t="shared" ref="BZ757" si="14443">R757/R777</f>
        <v>6.9375619425173438E-2</v>
      </c>
      <c r="CA757" s="132">
        <f t="shared" ref="CA757" si="14444">S757/S777</f>
        <v>5.0206733608978142E-2</v>
      </c>
      <c r="CB757" s="129">
        <f t="shared" ref="CB757" si="14445">T757/T777</f>
        <v>0.17383512544802868</v>
      </c>
      <c r="CC757" s="130">
        <f t="shared" ref="CC757" si="14446">U757/U777</f>
        <v>9.2105263157894732E-2</v>
      </c>
      <c r="CD757" s="131">
        <f t="shared" ref="CD757" si="14447">V757/V777</f>
        <v>3.8615179760319571E-2</v>
      </c>
      <c r="CE757" s="132">
        <f t="shared" ref="CE757" si="14448">W757/W777</f>
        <v>5.675733561790533E-2</v>
      </c>
      <c r="CF757" s="129">
        <f t="shared" ref="CF757" si="14449">X757/X777</f>
        <v>7.7710386656557995E-2</v>
      </c>
      <c r="CG757" s="130">
        <f t="shared" ref="CG757" si="14450">Y757/Y777</f>
        <v>5.9943977591036417E-2</v>
      </c>
      <c r="CH757" s="131">
        <f t="shared" ref="CH757" si="14451">Z757/Z777</f>
        <v>5.62012652640871E-2</v>
      </c>
      <c r="CI757" s="129">
        <f t="shared" ref="CI757" si="14452">AA757/AA777</f>
        <v>5.7238254233245883E-2</v>
      </c>
      <c r="CJ757" s="135">
        <f t="shared" ref="CJ757" si="14453">AB757/AB777</f>
        <v>5.8929624947324059E-2</v>
      </c>
      <c r="CK757" s="136">
        <f t="shared" ref="CK757" si="14454">AC757/AC777</f>
        <v>5.2837011253421648E-2</v>
      </c>
    </row>
    <row r="758" spans="1:89" ht="14" thickBot="1" x14ac:dyDescent="0.2">
      <c r="A758" s="137" t="s">
        <v>21</v>
      </c>
      <c r="B758" s="189">
        <v>480</v>
      </c>
      <c r="C758" s="190">
        <v>312</v>
      </c>
      <c r="D758" s="191">
        <v>167</v>
      </c>
      <c r="E758" s="192">
        <v>172</v>
      </c>
      <c r="F758" s="189">
        <v>765</v>
      </c>
      <c r="G758" s="193">
        <v>165</v>
      </c>
      <c r="H758" s="191">
        <v>755</v>
      </c>
      <c r="I758" s="192">
        <v>458</v>
      </c>
      <c r="J758" s="189">
        <v>63</v>
      </c>
      <c r="K758" s="193">
        <v>92</v>
      </c>
      <c r="L758" s="191">
        <v>101</v>
      </c>
      <c r="M758" s="189">
        <v>340</v>
      </c>
      <c r="N758" s="194">
        <v>529</v>
      </c>
      <c r="O758" s="195">
        <v>491</v>
      </c>
      <c r="P758" s="189">
        <v>288</v>
      </c>
      <c r="Q758" s="193">
        <v>208</v>
      </c>
      <c r="R758" s="191">
        <v>413</v>
      </c>
      <c r="S758" s="192">
        <v>274</v>
      </c>
      <c r="T758" s="189">
        <v>45</v>
      </c>
      <c r="U758" s="193">
        <v>53</v>
      </c>
      <c r="V758" s="191">
        <v>234</v>
      </c>
      <c r="W758" s="192">
        <v>357</v>
      </c>
      <c r="X758" s="189">
        <v>201</v>
      </c>
      <c r="Y758" s="193">
        <v>109</v>
      </c>
      <c r="Z758" s="191">
        <v>412</v>
      </c>
      <c r="AA758" s="189">
        <v>558</v>
      </c>
      <c r="AB758" s="172">
        <f t="shared" si="14344"/>
        <v>4453</v>
      </c>
      <c r="AC758" s="173">
        <f t="shared" si="14345"/>
        <v>3589</v>
      </c>
      <c r="AE758" s="272" t="s">
        <v>85</v>
      </c>
      <c r="BI758" s="137" t="s">
        <v>21</v>
      </c>
      <c r="BJ758" s="129">
        <f>B758/B777</f>
        <v>7.0463887257780383E-2</v>
      </c>
      <c r="BK758" s="130">
        <f t="shared" ref="BK758" si="14455">C758/C777</f>
        <v>4.5073678127708752E-2</v>
      </c>
      <c r="BL758" s="131">
        <f t="shared" ref="BL758" si="14456">D758/D777</f>
        <v>9.1356673960612686E-2</v>
      </c>
      <c r="BM758" s="132">
        <f t="shared" ref="BM758" si="14457">E758/E777</f>
        <v>6.2750820868296239E-2</v>
      </c>
      <c r="BN758" s="129">
        <f t="shared" ref="BN758" si="14458">F758/F777</f>
        <v>0.10687342833193629</v>
      </c>
      <c r="BO758" s="130">
        <f t="shared" ref="BO758" si="14459">G758/G777</f>
        <v>3.1096871466264605E-2</v>
      </c>
      <c r="BP758" s="131">
        <f t="shared" ref="BP758" si="14460">H758/H777</f>
        <v>8.6394324293397412E-2</v>
      </c>
      <c r="BQ758" s="132">
        <f t="shared" ref="BQ758" si="14461">I758/I777</f>
        <v>5.3699144096611563E-2</v>
      </c>
      <c r="BR758" s="129">
        <f t="shared" ref="BR758" si="14462">J758/J777</f>
        <v>5.817174515235457E-2</v>
      </c>
      <c r="BS758" s="130">
        <f t="shared" ref="BS758" si="14463">K758/K777</f>
        <v>8.646616541353383E-2</v>
      </c>
      <c r="BT758" s="131">
        <f t="shared" ref="BT758" si="14464">L758/L777</f>
        <v>2.9266879165459288E-2</v>
      </c>
      <c r="BU758" s="129">
        <f t="shared" ref="BU758" si="14465">M758/M777</f>
        <v>0.1023171832681312</v>
      </c>
      <c r="BV758" s="133">
        <f t="shared" ref="BV758" si="14466">N758/N777</f>
        <v>7.5399087799315853E-2</v>
      </c>
      <c r="BW758" s="134">
        <f t="shared" ref="BW758" si="14467">O758/O777</f>
        <v>6.7883312595050468E-2</v>
      </c>
      <c r="BX758" s="129">
        <f t="shared" ref="BX758" si="14468">P758/P777</f>
        <v>7.7964266377910124E-2</v>
      </c>
      <c r="BY758" s="130">
        <f t="shared" ref="BY758" si="14469">Q758/Q777</f>
        <v>5.7569886520896764E-2</v>
      </c>
      <c r="BZ758" s="131">
        <f t="shared" ref="BZ758" si="14470">R758/R777</f>
        <v>8.1863230921704652E-2</v>
      </c>
      <c r="CA758" s="132">
        <f t="shared" ref="CA758" si="14471">S758/S777</f>
        <v>5.3947627485725534E-2</v>
      </c>
      <c r="CB758" s="129">
        <f t="shared" ref="CB758" si="14472">T758/T777</f>
        <v>8.0645161290322578E-2</v>
      </c>
      <c r="CC758" s="130">
        <f t="shared" ref="CC758" si="14473">U758/U777</f>
        <v>9.9624060150375934E-2</v>
      </c>
      <c r="CD758" s="131">
        <f t="shared" ref="CD758" si="14474">V758/V777</f>
        <v>5.1930758988015982E-2</v>
      </c>
      <c r="CE758" s="132">
        <f t="shared" ref="CE758" si="14475">W758/W777</f>
        <v>7.646176911544228E-2</v>
      </c>
      <c r="CF758" s="129">
        <f t="shared" ref="CF758" si="14476">X758/X777</f>
        <v>7.6194086429112962E-2</v>
      </c>
      <c r="CG758" s="130">
        <f t="shared" ref="CG758" si="14477">Y758/Y777</f>
        <v>6.1064425770308121E-2</v>
      </c>
      <c r="CH758" s="131">
        <f t="shared" ref="CH758" si="14478">Z758/Z777</f>
        <v>6.0614977195821686E-2</v>
      </c>
      <c r="CI758" s="129">
        <f t="shared" ref="CI758" si="14479">AA758/AA777</f>
        <v>6.6539470546148338E-2</v>
      </c>
      <c r="CJ758" s="135">
        <f t="shared" ref="CJ758" si="14480">AB758/AB777</f>
        <v>7.5061104087652764E-2</v>
      </c>
      <c r="CK758" s="136">
        <f t="shared" ref="CK758" si="14481">AC758/AC777</f>
        <v>6.0643438883444291E-2</v>
      </c>
    </row>
    <row r="759" spans="1:89" ht="15" thickTop="1" thickBot="1" x14ac:dyDescent="0.2">
      <c r="A759" s="146" t="s">
        <v>22</v>
      </c>
      <c r="B759" s="196">
        <v>458</v>
      </c>
      <c r="C759" s="197">
        <v>905</v>
      </c>
      <c r="D759" s="198">
        <v>172</v>
      </c>
      <c r="E759" s="199">
        <v>189</v>
      </c>
      <c r="F759" s="196">
        <v>853</v>
      </c>
      <c r="G759" s="200">
        <v>267</v>
      </c>
      <c r="H759" s="198">
        <v>737</v>
      </c>
      <c r="I759" s="199">
        <v>726</v>
      </c>
      <c r="J759" s="196">
        <v>67</v>
      </c>
      <c r="K759" s="200">
        <v>199</v>
      </c>
      <c r="L759" s="198">
        <v>119</v>
      </c>
      <c r="M759" s="196">
        <v>478</v>
      </c>
      <c r="N759" s="201">
        <v>483</v>
      </c>
      <c r="O759" s="202">
        <v>764</v>
      </c>
      <c r="P759" s="196">
        <v>349</v>
      </c>
      <c r="Q759" s="200">
        <v>223</v>
      </c>
      <c r="R759" s="198">
        <v>503</v>
      </c>
      <c r="S759" s="199">
        <v>304</v>
      </c>
      <c r="T759" s="196">
        <v>32</v>
      </c>
      <c r="U759" s="200">
        <v>35</v>
      </c>
      <c r="V759" s="198">
        <v>198</v>
      </c>
      <c r="W759" s="199">
        <v>542</v>
      </c>
      <c r="X759" s="196">
        <v>192</v>
      </c>
      <c r="Y759" s="200">
        <v>143</v>
      </c>
      <c r="Z759" s="198">
        <v>460</v>
      </c>
      <c r="AA759" s="196">
        <v>622</v>
      </c>
      <c r="AB759" s="172">
        <f t="shared" si="14344"/>
        <v>4623</v>
      </c>
      <c r="AC759" s="173">
        <f t="shared" si="14345"/>
        <v>5397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6.7234292425132125E-2</v>
      </c>
      <c r="BK759" s="130">
        <f t="shared" ref="BK759" si="14482">C759/C777</f>
        <v>0.1307425599537706</v>
      </c>
      <c r="BL759" s="131">
        <f t="shared" ref="BL759" si="14483">D759/D777</f>
        <v>9.4091903719912467E-2</v>
      </c>
      <c r="BM759" s="132">
        <f t="shared" ref="BM759" si="14484">E759/E777</f>
        <v>6.8952936884348781E-2</v>
      </c>
      <c r="BN759" s="129">
        <f t="shared" ref="BN759" si="14485">F759/F777</f>
        <v>0.11916736518580609</v>
      </c>
      <c r="BO759" s="130">
        <f t="shared" ref="BO759" si="14486">G759/G777</f>
        <v>5.0320392009046359E-2</v>
      </c>
      <c r="BP759" s="131">
        <f t="shared" ref="BP759" si="14487">H759/H777</f>
        <v>8.433459205858794E-2</v>
      </c>
      <c r="BQ759" s="132">
        <f t="shared" ref="BQ759" si="14488">I759/I777</f>
        <v>8.5121350685895186E-2</v>
      </c>
      <c r="BR759" s="129">
        <f t="shared" ref="BR759" si="14489">J759/J777</f>
        <v>6.1865189289012003E-2</v>
      </c>
      <c r="BS759" s="130">
        <f t="shared" ref="BS759" si="14490">K759/K777</f>
        <v>0.18703007518796994</v>
      </c>
      <c r="BT759" s="131">
        <f t="shared" ref="BT759" si="14491">L759/L777</f>
        <v>3.4482758620689655E-2</v>
      </c>
      <c r="BU759" s="129">
        <f t="shared" ref="BU759" si="14492">M759/M777</f>
        <v>0.14384592235931387</v>
      </c>
      <c r="BV759" s="133">
        <f t="shared" ref="BV759" si="14493">N759/N777</f>
        <v>6.8842645381984036E-2</v>
      </c>
      <c r="BW759" s="134">
        <f t="shared" ref="BW759" si="14494">O759/O777</f>
        <v>0.10562698741877506</v>
      </c>
      <c r="BX759" s="129">
        <f t="shared" ref="BX759" si="14495">P759/P777</f>
        <v>9.4477531131564693E-2</v>
      </c>
      <c r="BY759" s="130">
        <f t="shared" ref="BY759" si="14496">Q759/Q777</f>
        <v>6.1721561029615277E-2</v>
      </c>
      <c r="BZ759" s="131">
        <f t="shared" ref="BZ759" si="14497">R759/R777</f>
        <v>9.970267591674925E-2</v>
      </c>
      <c r="CA759" s="132">
        <f t="shared" ref="CA759" si="14498">S759/S777</f>
        <v>5.9854302027958259E-2</v>
      </c>
      <c r="CB759" s="129">
        <f t="shared" ref="CB759" si="14499">T759/T777</f>
        <v>5.7347670250896057E-2</v>
      </c>
      <c r="CC759" s="130">
        <f t="shared" ref="CC759" si="14500">U759/U777</f>
        <v>6.5789473684210523E-2</v>
      </c>
      <c r="CD759" s="131">
        <f t="shared" ref="CD759" si="14501">V759/V777</f>
        <v>4.3941411451398134E-2</v>
      </c>
      <c r="CE759" s="132">
        <f t="shared" ref="CE759" si="14502">W759/W777</f>
        <v>0.1160848147354894</v>
      </c>
      <c r="CF759" s="129">
        <f t="shared" ref="CF759" si="14503">X759/X777</f>
        <v>7.2782410917361637E-2</v>
      </c>
      <c r="CG759" s="130">
        <f t="shared" ref="CG759" si="14504">Y759/Y777</f>
        <v>8.0112044817927178E-2</v>
      </c>
      <c r="CH759" s="131">
        <f t="shared" ref="CH759" si="14505">Z759/Z777</f>
        <v>6.7676916286597028E-2</v>
      </c>
      <c r="CI759" s="129">
        <f t="shared" ref="CI759" si="14506">AA759/AA777</f>
        <v>7.4171237777247795E-2</v>
      </c>
      <c r="CJ759" s="135">
        <f t="shared" ref="CJ759" si="14507">AB759/AB777</f>
        <v>7.7926675094816683E-2</v>
      </c>
      <c r="CK759" s="136">
        <f t="shared" ref="CK759" si="14508">AC759/AC777</f>
        <v>9.1193268223446325E-2</v>
      </c>
    </row>
    <row r="760" spans="1:89" ht="15" thickTop="1" thickBot="1" x14ac:dyDescent="0.2">
      <c r="A760" s="137" t="s">
        <v>23</v>
      </c>
      <c r="B760" s="189">
        <v>349</v>
      </c>
      <c r="C760" s="190">
        <v>532</v>
      </c>
      <c r="D760" s="191">
        <v>111</v>
      </c>
      <c r="E760" s="192">
        <v>186</v>
      </c>
      <c r="F760" s="189">
        <v>570</v>
      </c>
      <c r="G760" s="193">
        <v>189</v>
      </c>
      <c r="H760" s="191">
        <v>534</v>
      </c>
      <c r="I760" s="192">
        <v>582</v>
      </c>
      <c r="J760" s="189">
        <v>64</v>
      </c>
      <c r="K760" s="193">
        <v>93</v>
      </c>
      <c r="L760" s="191">
        <v>134</v>
      </c>
      <c r="M760" s="189">
        <v>295</v>
      </c>
      <c r="N760" s="194">
        <v>473</v>
      </c>
      <c r="O760" s="195">
        <v>633</v>
      </c>
      <c r="P760" s="189">
        <v>265</v>
      </c>
      <c r="Q760" s="193">
        <v>162</v>
      </c>
      <c r="R760" s="191">
        <v>408</v>
      </c>
      <c r="S760" s="192">
        <v>300</v>
      </c>
      <c r="T760" s="189">
        <v>43</v>
      </c>
      <c r="U760" s="193">
        <v>20</v>
      </c>
      <c r="V760" s="191">
        <v>205</v>
      </c>
      <c r="W760" s="192">
        <v>403</v>
      </c>
      <c r="X760" s="189">
        <v>189</v>
      </c>
      <c r="Y760" s="193">
        <v>97</v>
      </c>
      <c r="Z760" s="191">
        <v>446</v>
      </c>
      <c r="AA760" s="189">
        <v>493</v>
      </c>
      <c r="AB760" s="172">
        <f t="shared" si="14344"/>
        <v>3791</v>
      </c>
      <c r="AC760" s="173">
        <f t="shared" si="14345"/>
        <v>3985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5.1233118027011158E-2</v>
      </c>
      <c r="BK760" s="130">
        <f t="shared" ref="BK760" si="14509">C760/C777</f>
        <v>7.6856399884426468E-2</v>
      </c>
      <c r="BL760" s="131">
        <f t="shared" ref="BL760" si="14510">D760/D777</f>
        <v>6.0722100656455141E-2</v>
      </c>
      <c r="BM760" s="132">
        <f t="shared" ref="BM760" si="14511">E760/E777</f>
        <v>6.7858445822692445E-2</v>
      </c>
      <c r="BN760" s="129">
        <f t="shared" ref="BN760" si="14512">F760/F777</f>
        <v>7.9631181894383909E-2</v>
      </c>
      <c r="BO760" s="130">
        <f t="shared" ref="BO760" si="14513">G760/G777</f>
        <v>3.5620052770448551E-2</v>
      </c>
      <c r="BP760" s="131">
        <f t="shared" ref="BP760" si="14514">H760/H777</f>
        <v>6.1105389632681084E-2</v>
      </c>
      <c r="BQ760" s="132">
        <f t="shared" ref="BQ760" si="14515">I760/I777</f>
        <v>6.8237776996130844E-2</v>
      </c>
      <c r="BR760" s="129">
        <f t="shared" ref="BR760" si="14516">J760/J777</f>
        <v>5.9095106186518927E-2</v>
      </c>
      <c r="BS760" s="130">
        <f t="shared" ref="BS760" si="14517">K760/K777</f>
        <v>8.7406015037593987E-2</v>
      </c>
      <c r="BT760" s="131">
        <f t="shared" ref="BT760" si="14518">L760/L777</f>
        <v>3.8829324833381626E-2</v>
      </c>
      <c r="BU760" s="129">
        <f t="shared" ref="BU760" si="14519">M760/M777</f>
        <v>8.8775203129702079E-2</v>
      </c>
      <c r="BV760" s="133">
        <f t="shared" ref="BV760" si="14520">N760/N777</f>
        <v>6.741733181299886E-2</v>
      </c>
      <c r="BW760" s="134">
        <f t="shared" ref="BW760" si="14521">O760/O777</f>
        <v>8.7515553712152638E-2</v>
      </c>
      <c r="BX760" s="129">
        <f t="shared" ref="BX760" si="14522">P760/P777</f>
        <v>7.1737953438007582E-2</v>
      </c>
      <c r="BY760" s="130">
        <f t="shared" ref="BY760" si="14523">Q760/Q777</f>
        <v>4.483808469415998E-2</v>
      </c>
      <c r="BZ760" s="131">
        <f t="shared" ref="BZ760" si="14524">R760/R777</f>
        <v>8.0872150644202181E-2</v>
      </c>
      <c r="CA760" s="132">
        <f t="shared" ref="CA760" si="14525">S760/S777</f>
        <v>5.9066745422327233E-2</v>
      </c>
      <c r="CB760" s="129">
        <f t="shared" ref="CB760" si="14526">T760/T777</f>
        <v>7.7060931899641583E-2</v>
      </c>
      <c r="CC760" s="130">
        <f t="shared" ref="CC760" si="14527">U760/U777</f>
        <v>3.7593984962406013E-2</v>
      </c>
      <c r="CD760" s="131">
        <f t="shared" ref="CD760" si="14528">V760/V777</f>
        <v>4.5494895694629382E-2</v>
      </c>
      <c r="CE760" s="132">
        <f t="shared" ref="CE760" si="14529">W760/W777</f>
        <v>8.6313985864210754E-2</v>
      </c>
      <c r="CF760" s="129">
        <f t="shared" ref="CF760" si="14530">X760/X777</f>
        <v>7.1645185746777862E-2</v>
      </c>
      <c r="CG760" s="130">
        <f t="shared" ref="CG760" si="14531">Y760/Y777</f>
        <v>5.4341736694677872E-2</v>
      </c>
      <c r="CH760" s="131">
        <f t="shared" ref="CH760" si="14532">Z760/Z777</f>
        <v>6.5617184051787555E-2</v>
      </c>
      <c r="CI760" s="129">
        <f t="shared" ref="CI760" si="14533">AA760/AA777</f>
        <v>5.8788456952062959E-2</v>
      </c>
      <c r="CJ760" s="135">
        <f t="shared" ref="CJ760" si="14534">AB760/AB777</f>
        <v>6.3902233459755584E-2</v>
      </c>
      <c r="CK760" s="136">
        <f t="shared" ref="CK760" si="14535">AC760/AC777</f>
        <v>6.7334662566320841E-2</v>
      </c>
    </row>
    <row r="761" spans="1:89" ht="14" thickTop="1" x14ac:dyDescent="0.15">
      <c r="A761" s="146" t="s">
        <v>24</v>
      </c>
      <c r="B761" s="203">
        <v>363</v>
      </c>
      <c r="C761" s="197">
        <v>472</v>
      </c>
      <c r="D761" s="198">
        <v>111</v>
      </c>
      <c r="E761" s="199">
        <v>135</v>
      </c>
      <c r="F761" s="196">
        <v>486</v>
      </c>
      <c r="G761" s="200">
        <v>159</v>
      </c>
      <c r="H761" s="198">
        <v>522</v>
      </c>
      <c r="I761" s="199">
        <v>483</v>
      </c>
      <c r="J761" s="196">
        <v>44</v>
      </c>
      <c r="K761" s="200">
        <v>72</v>
      </c>
      <c r="L761" s="198">
        <v>103</v>
      </c>
      <c r="M761" s="196">
        <v>296</v>
      </c>
      <c r="N761" s="201">
        <v>310</v>
      </c>
      <c r="O761" s="204">
        <v>422</v>
      </c>
      <c r="P761" s="196">
        <v>216</v>
      </c>
      <c r="Q761" s="200">
        <v>163</v>
      </c>
      <c r="R761" s="198">
        <v>316</v>
      </c>
      <c r="S761" s="199">
        <v>222</v>
      </c>
      <c r="T761" s="196">
        <v>27</v>
      </c>
      <c r="U761" s="200">
        <v>26</v>
      </c>
      <c r="V761" s="198">
        <v>203</v>
      </c>
      <c r="W761" s="205">
        <v>290</v>
      </c>
      <c r="X761" s="196">
        <v>168</v>
      </c>
      <c r="Y761" s="200">
        <v>72</v>
      </c>
      <c r="Z761" s="198">
        <v>468</v>
      </c>
      <c r="AA761" s="196">
        <v>562</v>
      </c>
      <c r="AB761" s="172">
        <f t="shared" si="14344"/>
        <v>3337</v>
      </c>
      <c r="AC761" s="173">
        <f t="shared" si="14345"/>
        <v>3374</v>
      </c>
      <c r="AE761" s="275" t="str">
        <f>$AE$17</f>
        <v>17:00 - 17:59</v>
      </c>
      <c r="AF761" s="126">
        <f t="shared" ref="AF761:AU763" si="14536">SUMIF($A$9:$A$32,$AE761,B$753:B$776)</f>
        <v>543</v>
      </c>
      <c r="AG761" s="186">
        <f t="shared" si="14536"/>
        <v>536</v>
      </c>
      <c r="AH761" s="127">
        <f t="shared" si="14536"/>
        <v>126</v>
      </c>
      <c r="AI761" s="180">
        <f t="shared" si="14536"/>
        <v>213</v>
      </c>
      <c r="AJ761" s="126">
        <f t="shared" si="14536"/>
        <v>473</v>
      </c>
      <c r="AK761" s="128">
        <f t="shared" si="14536"/>
        <v>433</v>
      </c>
      <c r="AL761" s="127">
        <f t="shared" si="14536"/>
        <v>588</v>
      </c>
      <c r="AM761" s="180">
        <f t="shared" si="14536"/>
        <v>658</v>
      </c>
      <c r="AN761" s="126">
        <f t="shared" si="14536"/>
        <v>58</v>
      </c>
      <c r="AO761" s="128">
        <f t="shared" si="14536"/>
        <v>47</v>
      </c>
      <c r="AP761" s="127">
        <f t="shared" si="14536"/>
        <v>238</v>
      </c>
      <c r="AQ761" s="126">
        <f t="shared" si="14536"/>
        <v>178</v>
      </c>
      <c r="AR761" s="179">
        <f t="shared" si="14536"/>
        <v>415</v>
      </c>
      <c r="AS761" s="181">
        <f t="shared" si="14536"/>
        <v>512</v>
      </c>
      <c r="AT761" s="126">
        <f t="shared" si="14536"/>
        <v>214</v>
      </c>
      <c r="AU761" s="128">
        <f t="shared" si="14536"/>
        <v>306</v>
      </c>
      <c r="AV761" s="127">
        <f t="shared" ref="AP761:BE763" si="14537">SUMIF($A$9:$A$32,$AE761,R$753:R$776)</f>
        <v>260</v>
      </c>
      <c r="AW761" s="180">
        <f t="shared" si="14537"/>
        <v>481</v>
      </c>
      <c r="AX761" s="126">
        <f t="shared" si="14537"/>
        <v>34</v>
      </c>
      <c r="AY761" s="128">
        <f t="shared" si="14537"/>
        <v>37</v>
      </c>
      <c r="AZ761" s="127">
        <f t="shared" si="14537"/>
        <v>355</v>
      </c>
      <c r="BA761" s="180">
        <f t="shared" si="14537"/>
        <v>331</v>
      </c>
      <c r="BB761" s="126">
        <f t="shared" si="14537"/>
        <v>184</v>
      </c>
      <c r="BC761" s="128">
        <f t="shared" si="14537"/>
        <v>139</v>
      </c>
      <c r="BD761" s="184">
        <f t="shared" si="14537"/>
        <v>491</v>
      </c>
      <c r="BE761" s="185">
        <f t="shared" si="14537"/>
        <v>526</v>
      </c>
      <c r="BF761" s="170">
        <f>AF761+AH761+AJ761+AL761+AN761+AP761+AR761+AT761+AV761+AX761+AZ761+BB761+BD761</f>
        <v>3979</v>
      </c>
      <c r="BG761" s="171">
        <f>AG761+AI761+AK761+AM761+AO761+AQ761+AS761+AU761+AW761+AY761+BA761+BC761+BE761</f>
        <v>4397</v>
      </c>
      <c r="BI761" s="146" t="s">
        <v>24</v>
      </c>
      <c r="BJ761" s="129">
        <f>B761/B777</f>
        <v>5.328831473869642E-2</v>
      </c>
      <c r="BK761" s="130">
        <f t="shared" ref="BK761" si="14538">C761/C777</f>
        <v>6.8188384859867085E-2</v>
      </c>
      <c r="BL761" s="131">
        <f t="shared" ref="BL761" si="14539">D761/D777</f>
        <v>6.0722100656455141E-2</v>
      </c>
      <c r="BM761" s="132">
        <f t="shared" ref="BM761" si="14540">E761/E777</f>
        <v>4.9252097774534841E-2</v>
      </c>
      <c r="BN761" s="129">
        <f t="shared" ref="BN761" si="14541">F761/F777</f>
        <v>6.7896060352053644E-2</v>
      </c>
      <c r="BO761" s="130">
        <f t="shared" ref="BO761" si="14542">G761/G777</f>
        <v>2.9966076140218619E-2</v>
      </c>
      <c r="BP761" s="131">
        <f t="shared" ref="BP761" si="14543">H761/H777</f>
        <v>5.9732234809474767E-2</v>
      </c>
      <c r="BQ761" s="132">
        <f t="shared" ref="BQ761" si="14544">I761/I777</f>
        <v>5.6630320084417866E-2</v>
      </c>
      <c r="BR761" s="129">
        <f t="shared" ref="BR761" si="14545">J761/J777</f>
        <v>4.0627885503231764E-2</v>
      </c>
      <c r="BS761" s="130">
        <f t="shared" ref="BS761" si="14546">K761/K777</f>
        <v>6.7669172932330823E-2</v>
      </c>
      <c r="BT761" s="131">
        <f t="shared" ref="BT761" si="14547">L761/L777</f>
        <v>2.984642132715155E-2</v>
      </c>
      <c r="BU761" s="129">
        <f t="shared" ref="BU761" si="14548">M761/M777</f>
        <v>8.9076136021667168E-2</v>
      </c>
      <c r="BV761" s="133">
        <f t="shared" ref="BV761" si="14549">N761/N777</f>
        <v>4.4184720638540481E-2</v>
      </c>
      <c r="BW761" s="134">
        <f t="shared" ref="BW761" si="14550">O761/O777</f>
        <v>5.8343702474768423E-2</v>
      </c>
      <c r="BX761" s="129">
        <f t="shared" ref="BX761" si="14551">P761/P777</f>
        <v>5.8473199783432593E-2</v>
      </c>
      <c r="BY761" s="130">
        <f t="shared" ref="BY761" si="14552">Q761/Q777</f>
        <v>4.5114862994741212E-2</v>
      </c>
      <c r="BZ761" s="131">
        <f t="shared" ref="BZ761" si="14553">R761/R777</f>
        <v>6.2636273538156595E-2</v>
      </c>
      <c r="CA761" s="132">
        <f t="shared" ref="CA761" si="14554">S761/S777</f>
        <v>4.3709391612522151E-2</v>
      </c>
      <c r="CB761" s="129">
        <f t="shared" ref="CB761" si="14555">T761/T777</f>
        <v>4.8387096774193547E-2</v>
      </c>
      <c r="CC761" s="130">
        <f t="shared" ref="CC761" si="14556">U761/U777</f>
        <v>4.8872180451127817E-2</v>
      </c>
      <c r="CD761" s="131">
        <f t="shared" ref="CD761" si="14557">V761/V777</f>
        <v>4.505104305370617E-2</v>
      </c>
      <c r="CE761" s="132">
        <f t="shared" ref="CE761" si="14558">W761/W777</f>
        <v>6.2111801242236024E-2</v>
      </c>
      <c r="CF761" s="129">
        <f t="shared" ref="CF761" si="14559">X761/X777</f>
        <v>6.3684609552691437E-2</v>
      </c>
      <c r="CG761" s="130">
        <f t="shared" ref="CG761" si="14560">Y761/Y777</f>
        <v>4.0336134453781515E-2</v>
      </c>
      <c r="CH761" s="131">
        <f t="shared" ref="CH761" si="14561">Z761/Z777</f>
        <v>6.8853906135059581E-2</v>
      </c>
      <c r="CI761" s="129">
        <f t="shared" ref="CI761" si="14562">AA761/AA777</f>
        <v>6.7016455998092056E-2</v>
      </c>
      <c r="CJ761" s="135">
        <f t="shared" ref="CJ761" si="14563">AB761/AB777</f>
        <v>5.6249473240623682E-2</v>
      </c>
      <c r="CK761" s="136">
        <f t="shared" ref="CK761" si="14564">AC761/AC777</f>
        <v>5.7010577540468385E-2</v>
      </c>
    </row>
    <row r="762" spans="1:89" x14ac:dyDescent="0.15">
      <c r="A762" s="137" t="s">
        <v>25</v>
      </c>
      <c r="B762" s="206">
        <v>345</v>
      </c>
      <c r="C762" s="190">
        <v>386</v>
      </c>
      <c r="D762" s="191">
        <v>119</v>
      </c>
      <c r="E762" s="192">
        <v>175</v>
      </c>
      <c r="F762" s="189">
        <v>355</v>
      </c>
      <c r="G762" s="193">
        <v>191</v>
      </c>
      <c r="H762" s="191">
        <v>501</v>
      </c>
      <c r="I762" s="192">
        <v>433</v>
      </c>
      <c r="J762" s="189">
        <v>48</v>
      </c>
      <c r="K762" s="190">
        <v>41</v>
      </c>
      <c r="L762" s="191">
        <v>113</v>
      </c>
      <c r="M762" s="189">
        <v>200</v>
      </c>
      <c r="N762" s="194">
        <v>353</v>
      </c>
      <c r="O762" s="207">
        <v>358</v>
      </c>
      <c r="P762" s="189">
        <v>227</v>
      </c>
      <c r="Q762" s="190">
        <v>170</v>
      </c>
      <c r="R762" s="191">
        <v>349</v>
      </c>
      <c r="S762" s="192">
        <v>262</v>
      </c>
      <c r="T762" s="198">
        <v>17</v>
      </c>
      <c r="U762" s="189">
        <v>29</v>
      </c>
      <c r="V762" s="191">
        <v>188</v>
      </c>
      <c r="W762" s="208">
        <v>254</v>
      </c>
      <c r="X762" s="189">
        <v>150</v>
      </c>
      <c r="Y762" s="193">
        <v>85</v>
      </c>
      <c r="Z762" s="191">
        <v>475</v>
      </c>
      <c r="AA762" s="189">
        <v>559</v>
      </c>
      <c r="AB762" s="172">
        <f t="shared" si="14344"/>
        <v>3240</v>
      </c>
      <c r="AC762" s="173">
        <f t="shared" si="14345"/>
        <v>3143</v>
      </c>
      <c r="AE762" s="277" t="str">
        <f>$AE$18</f>
        <v>18:00 - 18:59</v>
      </c>
      <c r="AF762" s="126">
        <f t="shared" si="14536"/>
        <v>628</v>
      </c>
      <c r="AG762" s="190">
        <f t="shared" si="14536"/>
        <v>472</v>
      </c>
      <c r="AH762" s="191">
        <f t="shared" si="14536"/>
        <v>107</v>
      </c>
      <c r="AI762" s="192">
        <f t="shared" si="14536"/>
        <v>190</v>
      </c>
      <c r="AJ762" s="278">
        <f t="shared" si="14536"/>
        <v>358</v>
      </c>
      <c r="AK762" s="193">
        <f t="shared" si="14536"/>
        <v>538</v>
      </c>
      <c r="AL762" s="191">
        <f t="shared" si="14536"/>
        <v>588</v>
      </c>
      <c r="AM762" s="192">
        <f t="shared" si="14536"/>
        <v>639</v>
      </c>
      <c r="AN762" s="278">
        <f t="shared" si="14536"/>
        <v>124</v>
      </c>
      <c r="AO762" s="193">
        <f t="shared" si="14536"/>
        <v>55</v>
      </c>
      <c r="AP762" s="191">
        <f t="shared" si="14537"/>
        <v>392</v>
      </c>
      <c r="AQ762" s="278">
        <f t="shared" si="14537"/>
        <v>102</v>
      </c>
      <c r="AR762" s="194">
        <f t="shared" si="14537"/>
        <v>509</v>
      </c>
      <c r="AS762" s="195">
        <f t="shared" si="14537"/>
        <v>434</v>
      </c>
      <c r="AT762" s="278">
        <f t="shared" si="14537"/>
        <v>189</v>
      </c>
      <c r="AU762" s="193">
        <f t="shared" si="14537"/>
        <v>349</v>
      </c>
      <c r="AV762" s="191">
        <f t="shared" si="14537"/>
        <v>319</v>
      </c>
      <c r="AW762" s="192">
        <f t="shared" si="14537"/>
        <v>394</v>
      </c>
      <c r="AX762" s="278">
        <f t="shared" si="14537"/>
        <v>38</v>
      </c>
      <c r="AY762" s="193">
        <f t="shared" si="14537"/>
        <v>25</v>
      </c>
      <c r="AZ762" s="191">
        <f t="shared" si="14537"/>
        <v>459</v>
      </c>
      <c r="BA762" s="192">
        <f t="shared" si="14537"/>
        <v>229</v>
      </c>
      <c r="BB762" s="278">
        <f t="shared" si="14537"/>
        <v>152</v>
      </c>
      <c r="BC762" s="193">
        <f t="shared" si="14537"/>
        <v>140</v>
      </c>
      <c r="BD762" s="191">
        <f t="shared" si="14537"/>
        <v>381</v>
      </c>
      <c r="BE762" s="278">
        <f t="shared" si="14537"/>
        <v>504</v>
      </c>
      <c r="BF762" s="172">
        <f>SUM(AF762,AH762,AJ762,AL762,AN762,AP762,AR762,AT762,AV762,AX762,AZ762,BB762,BD762)</f>
        <v>4244</v>
      </c>
      <c r="BG762" s="173">
        <f>SUM(AG762,AI762,AK762,AM762,AO762,AQ762,AS762,AU762,AW762,AY762,BA762,BC762,BE762)</f>
        <v>4071</v>
      </c>
      <c r="BI762" s="137" t="s">
        <v>25</v>
      </c>
      <c r="BJ762" s="129">
        <f>B762/B777</f>
        <v>5.0645918966529653E-2</v>
      </c>
      <c r="BK762" s="130">
        <f t="shared" ref="BK762" si="14565">C762/C777</f>
        <v>5.5764229991331987E-2</v>
      </c>
      <c r="BL762" s="131">
        <f t="shared" ref="BL762" si="14566">D762/D777</f>
        <v>6.5098468271334795E-2</v>
      </c>
      <c r="BM762" s="132">
        <f t="shared" ref="BM762" si="14567">E762/E777</f>
        <v>6.3845311929952575E-2</v>
      </c>
      <c r="BN762" s="129">
        <f t="shared" ref="BN762" si="14568">F762/F777</f>
        <v>4.9594858899133835E-2</v>
      </c>
      <c r="BO762" s="130">
        <f t="shared" ref="BO762" si="14569">G762/G777</f>
        <v>3.5996984545797209E-2</v>
      </c>
      <c r="BP762" s="131">
        <f t="shared" ref="BP762" si="14570">H762/H777</f>
        <v>5.7329213868863714E-2</v>
      </c>
      <c r="BQ762" s="132">
        <f t="shared" ref="BQ762" si="14571">I762/I777</f>
        <v>5.0767968108805253E-2</v>
      </c>
      <c r="BR762" s="129">
        <f t="shared" ref="BR762" si="14572">J762/J777</f>
        <v>4.4321329639889197E-2</v>
      </c>
      <c r="BS762" s="130">
        <f t="shared" ref="BS762" si="14573">K762/K777</f>
        <v>3.8533834586466163E-2</v>
      </c>
      <c r="BT762" s="131">
        <f t="shared" ref="BT762" si="14574">L762/L777</f>
        <v>3.2744132135612863E-2</v>
      </c>
      <c r="BU762" s="129">
        <f t="shared" ref="BU762" si="14575">M762/M777</f>
        <v>6.0186578393018358E-2</v>
      </c>
      <c r="BV762" s="133">
        <f t="shared" ref="BV762" si="14576">N762/N777</f>
        <v>5.0313568985176742E-2</v>
      </c>
      <c r="BW762" s="134">
        <f t="shared" ref="BW762" si="14577">O762/O777</f>
        <v>4.9495368450158991E-2</v>
      </c>
      <c r="BX762" s="129">
        <f t="shared" ref="BX762" si="14578">P762/P777</f>
        <v>6.1451001624255548E-2</v>
      </c>
      <c r="BY762" s="130">
        <f t="shared" ref="BY762" si="14579">Q762/Q777</f>
        <v>4.7052311098809856E-2</v>
      </c>
      <c r="BZ762" s="131">
        <f t="shared" ref="BZ762" si="14580">R762/R777</f>
        <v>6.9177403369672943E-2</v>
      </c>
      <c r="CA762" s="132">
        <f t="shared" ref="CA762" si="14581">S762/S777</f>
        <v>5.1584957668832448E-2</v>
      </c>
      <c r="CB762" s="129">
        <f t="shared" ref="CB762" si="14582">T762/T777</f>
        <v>3.046594982078853E-2</v>
      </c>
      <c r="CC762" s="130">
        <f t="shared" ref="CC762" si="14583">U762/U777</f>
        <v>5.4511278195488719E-2</v>
      </c>
      <c r="CD762" s="131">
        <f t="shared" ref="CD762" si="14584">V762/V777</f>
        <v>4.1722148246782068E-2</v>
      </c>
      <c r="CE762" s="132">
        <f t="shared" ref="CE762" si="14585">W762/W777</f>
        <v>5.4401370743199826E-2</v>
      </c>
      <c r="CF762" s="129">
        <f t="shared" ref="CF762" si="14586">X762/X777</f>
        <v>5.6861258529188781E-2</v>
      </c>
      <c r="CG762" s="130">
        <f t="shared" ref="CG762" si="14587">Y762/Y777</f>
        <v>4.7619047619047616E-2</v>
      </c>
      <c r="CH762" s="131">
        <f t="shared" ref="CH762" si="14588">Z762/Z777</f>
        <v>6.9883772252464324E-2</v>
      </c>
      <c r="CI762" s="129">
        <f t="shared" ref="CI762" si="14589">AA762/AA777</f>
        <v>6.6658716909134275E-2</v>
      </c>
      <c r="CJ762" s="135">
        <f t="shared" ref="CJ762" si="14590">AB762/AB777</f>
        <v>5.4614412136536034E-2</v>
      </c>
      <c r="CK762" s="136">
        <f t="shared" ref="CK762" si="14591">AC762/AC777</f>
        <v>5.3107363725457067E-2</v>
      </c>
    </row>
    <row r="763" spans="1:89" ht="14" thickBot="1" x14ac:dyDescent="0.2">
      <c r="A763" s="146" t="s">
        <v>26</v>
      </c>
      <c r="B763" s="203">
        <v>413</v>
      </c>
      <c r="C763" s="197">
        <v>394</v>
      </c>
      <c r="D763" s="198">
        <v>120</v>
      </c>
      <c r="E763" s="199">
        <v>148</v>
      </c>
      <c r="F763" s="196">
        <v>338</v>
      </c>
      <c r="G763" s="200">
        <v>203</v>
      </c>
      <c r="H763" s="198">
        <v>575</v>
      </c>
      <c r="I763" s="199">
        <v>467</v>
      </c>
      <c r="J763" s="196">
        <v>51</v>
      </c>
      <c r="K763" s="197">
        <v>51</v>
      </c>
      <c r="L763" s="198">
        <v>114</v>
      </c>
      <c r="M763" s="196">
        <v>202</v>
      </c>
      <c r="N763" s="201">
        <v>334</v>
      </c>
      <c r="O763" s="204">
        <v>342</v>
      </c>
      <c r="P763" s="196">
        <v>245</v>
      </c>
      <c r="Q763" s="197">
        <v>194</v>
      </c>
      <c r="R763" s="198">
        <v>293</v>
      </c>
      <c r="S763" s="199">
        <v>305</v>
      </c>
      <c r="T763" s="196">
        <v>15</v>
      </c>
      <c r="U763" s="200">
        <v>29</v>
      </c>
      <c r="V763" s="198">
        <v>185</v>
      </c>
      <c r="W763" s="205">
        <v>247</v>
      </c>
      <c r="X763" s="196">
        <v>140</v>
      </c>
      <c r="Y763" s="200">
        <v>94</v>
      </c>
      <c r="Z763" s="198">
        <v>528</v>
      </c>
      <c r="AA763" s="196">
        <v>528</v>
      </c>
      <c r="AB763" s="172">
        <f t="shared" si="14344"/>
        <v>3351</v>
      </c>
      <c r="AC763" s="173">
        <f t="shared" si="14345"/>
        <v>3204</v>
      </c>
      <c r="AE763" s="275">
        <f>$AE$19</f>
        <v>0</v>
      </c>
      <c r="AF763" s="126">
        <f t="shared" si="14536"/>
        <v>0</v>
      </c>
      <c r="AG763" s="197">
        <f t="shared" si="14536"/>
        <v>0</v>
      </c>
      <c r="AH763" s="198">
        <f t="shared" si="14536"/>
        <v>0</v>
      </c>
      <c r="AI763" s="199">
        <f t="shared" si="14536"/>
        <v>0</v>
      </c>
      <c r="AJ763" s="196">
        <f t="shared" si="14536"/>
        <v>0</v>
      </c>
      <c r="AK763" s="200">
        <f t="shared" si="14536"/>
        <v>0</v>
      </c>
      <c r="AL763" s="198">
        <f t="shared" si="14536"/>
        <v>0</v>
      </c>
      <c r="AM763" s="199">
        <f t="shared" si="14536"/>
        <v>0</v>
      </c>
      <c r="AN763" s="196">
        <f t="shared" si="14536"/>
        <v>0</v>
      </c>
      <c r="AO763" s="200">
        <f t="shared" si="14536"/>
        <v>0</v>
      </c>
      <c r="AP763" s="198">
        <f t="shared" si="14537"/>
        <v>0</v>
      </c>
      <c r="AQ763" s="196">
        <f t="shared" si="14537"/>
        <v>0</v>
      </c>
      <c r="AR763" s="201">
        <f t="shared" si="14537"/>
        <v>0</v>
      </c>
      <c r="AS763" s="202">
        <f t="shared" si="14537"/>
        <v>0</v>
      </c>
      <c r="AT763" s="196">
        <f t="shared" si="14537"/>
        <v>0</v>
      </c>
      <c r="AU763" s="200">
        <f t="shared" si="14537"/>
        <v>0</v>
      </c>
      <c r="AV763" s="198">
        <f t="shared" si="14537"/>
        <v>0</v>
      </c>
      <c r="AW763" s="199">
        <f t="shared" si="14537"/>
        <v>0</v>
      </c>
      <c r="AX763" s="196">
        <f t="shared" si="14537"/>
        <v>0</v>
      </c>
      <c r="AY763" s="200">
        <f t="shared" si="14537"/>
        <v>0</v>
      </c>
      <c r="AZ763" s="198">
        <f t="shared" si="14537"/>
        <v>0</v>
      </c>
      <c r="BA763" s="199">
        <f t="shared" si="14537"/>
        <v>0</v>
      </c>
      <c r="BB763" s="196">
        <f t="shared" si="14537"/>
        <v>0</v>
      </c>
      <c r="BC763" s="200">
        <f t="shared" si="14537"/>
        <v>0</v>
      </c>
      <c r="BD763" s="198">
        <f t="shared" si="14537"/>
        <v>0</v>
      </c>
      <c r="BE763" s="196">
        <f t="shared" si="14537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6.0628302994715208E-2</v>
      </c>
      <c r="BK763" s="130">
        <f t="shared" ref="BK763" si="14592">C763/C777</f>
        <v>5.69199653279399E-2</v>
      </c>
      <c r="BL763" s="131">
        <f t="shared" ref="BL763" si="14593">D763/D777</f>
        <v>6.5645514223194742E-2</v>
      </c>
      <c r="BM763" s="132">
        <f t="shared" ref="BM763" si="14594">E763/E777</f>
        <v>5.3994892375045601E-2</v>
      </c>
      <c r="BN763" s="129">
        <f t="shared" ref="BN763" si="14595">F763/F777</f>
        <v>4.7219893825090807E-2</v>
      </c>
      <c r="BO763" s="130">
        <f t="shared" ref="BO763" si="14596">G763/G777</f>
        <v>3.825857519788918E-2</v>
      </c>
      <c r="BP763" s="131">
        <f t="shared" ref="BP763" si="14597">H763/H777</f>
        <v>6.5797001945302663E-2</v>
      </c>
      <c r="BQ763" s="132">
        <f t="shared" ref="BQ763" si="14598">I763/I777</f>
        <v>5.4754367452221835E-2</v>
      </c>
      <c r="BR763" s="129">
        <f t="shared" ref="BR763" si="14599">J763/J777</f>
        <v>4.7091412742382273E-2</v>
      </c>
      <c r="BS763" s="130">
        <f t="shared" ref="BS763" si="14600">K763/K777</f>
        <v>4.7932330827067667E-2</v>
      </c>
      <c r="BT763" s="131">
        <f t="shared" ref="BT763" si="14601">L763/L777</f>
        <v>3.3033903216459E-2</v>
      </c>
      <c r="BU763" s="129">
        <f t="shared" ref="BU763" si="14602">M763/M777</f>
        <v>6.0788444176948543E-2</v>
      </c>
      <c r="BV763" s="133">
        <f t="shared" ref="BV763" si="14603">N763/N777</f>
        <v>4.7605473204104902E-2</v>
      </c>
      <c r="BW763" s="134">
        <f t="shared" ref="BW763" si="14604">O763/O777</f>
        <v>4.7283284944006639E-2</v>
      </c>
      <c r="BX763" s="129">
        <f t="shared" ref="BX763" si="14605">P763/P777</f>
        <v>6.6323768272874936E-2</v>
      </c>
      <c r="BY763" s="130">
        <f t="shared" ref="BY763" si="14606">Q763/Q777</f>
        <v>5.3694990312759483E-2</v>
      </c>
      <c r="BZ763" s="131">
        <f t="shared" ref="BZ763" si="14607">R763/R777</f>
        <v>5.8077304261645195E-2</v>
      </c>
      <c r="CA763" s="132">
        <f t="shared" ref="CA763" si="14608">S763/S777</f>
        <v>6.0051191179366019E-2</v>
      </c>
      <c r="CB763" s="129">
        <f t="shared" ref="CB763" si="14609">T763/T777</f>
        <v>2.6881720430107527E-2</v>
      </c>
      <c r="CC763" s="130">
        <f t="shared" ref="CC763" si="14610">U763/U777</f>
        <v>5.4511278195488719E-2</v>
      </c>
      <c r="CD763" s="131">
        <f t="shared" ref="CD763" si="14611">V763/V777</f>
        <v>4.105636928539725E-2</v>
      </c>
      <c r="CE763" s="132">
        <f t="shared" ref="CE763" si="14612">W763/W777</f>
        <v>5.2902120368387234E-2</v>
      </c>
      <c r="CF763" s="129">
        <f t="shared" ref="CF763" si="14613">X763/X777</f>
        <v>5.3070507960576191E-2</v>
      </c>
      <c r="CG763" s="130">
        <f t="shared" ref="CG763" si="14614">Y763/Y777</f>
        <v>5.2661064425770308E-2</v>
      </c>
      <c r="CH763" s="131">
        <f t="shared" ref="CH763" si="14615">Z763/Z777</f>
        <v>7.7681329998528767E-2</v>
      </c>
      <c r="CI763" s="129">
        <f t="shared" ref="CI763" si="14616">AA763/AA777</f>
        <v>6.2962079656570469E-2</v>
      </c>
      <c r="CJ763" s="135">
        <f t="shared" ref="CJ763" si="14617">AB763/AB777</f>
        <v>5.6485461441213657E-2</v>
      </c>
      <c r="CK763" s="136">
        <f t="shared" ref="CK763" si="14618">AC763/AC777</f>
        <v>5.4138082525092092E-2</v>
      </c>
    </row>
    <row r="764" spans="1:89" ht="15" thickTop="1" thickBot="1" x14ac:dyDescent="0.2">
      <c r="A764" s="137" t="s">
        <v>27</v>
      </c>
      <c r="B764" s="206">
        <v>311</v>
      </c>
      <c r="C764" s="190">
        <v>297</v>
      </c>
      <c r="D764" s="191">
        <v>99</v>
      </c>
      <c r="E764" s="192">
        <v>127</v>
      </c>
      <c r="F764" s="189">
        <v>334</v>
      </c>
      <c r="G764" s="193">
        <v>145</v>
      </c>
      <c r="H764" s="191">
        <v>458</v>
      </c>
      <c r="I764" s="192">
        <v>344</v>
      </c>
      <c r="J764" s="189">
        <v>48</v>
      </c>
      <c r="K764" s="190">
        <v>32</v>
      </c>
      <c r="L764" s="191">
        <v>178</v>
      </c>
      <c r="M764" s="189">
        <v>158</v>
      </c>
      <c r="N764" s="194">
        <v>387</v>
      </c>
      <c r="O764" s="207">
        <v>348</v>
      </c>
      <c r="P764" s="189">
        <v>268</v>
      </c>
      <c r="Q764" s="190">
        <v>171</v>
      </c>
      <c r="R764" s="191">
        <v>343</v>
      </c>
      <c r="S764" s="192">
        <v>292</v>
      </c>
      <c r="T764" s="189">
        <v>26</v>
      </c>
      <c r="U764" s="193">
        <v>14</v>
      </c>
      <c r="V764" s="191">
        <v>216</v>
      </c>
      <c r="W764" s="208">
        <v>246</v>
      </c>
      <c r="X764" s="189">
        <v>158</v>
      </c>
      <c r="Y764" s="193">
        <v>81</v>
      </c>
      <c r="Z764" s="191">
        <v>541</v>
      </c>
      <c r="AA764" s="189">
        <v>637</v>
      </c>
      <c r="AB764" s="172">
        <f t="shared" si="14344"/>
        <v>3367</v>
      </c>
      <c r="AC764" s="173">
        <f t="shared" si="14345"/>
        <v>2892</v>
      </c>
      <c r="AE764" s="269" t="s">
        <v>13</v>
      </c>
      <c r="AF764" s="20">
        <f t="shared" ref="AF764:BG764" si="14619">SUM(AF761:AF763)</f>
        <v>1171</v>
      </c>
      <c r="AG764" s="21">
        <f t="shared" si="14619"/>
        <v>1008</v>
      </c>
      <c r="AH764" s="20">
        <f t="shared" si="14619"/>
        <v>233</v>
      </c>
      <c r="AI764" s="21">
        <f t="shared" si="14619"/>
        <v>403</v>
      </c>
      <c r="AJ764" s="20">
        <f t="shared" si="14619"/>
        <v>831</v>
      </c>
      <c r="AK764" s="21">
        <f t="shared" si="14619"/>
        <v>971</v>
      </c>
      <c r="AL764" s="20">
        <f t="shared" si="14619"/>
        <v>1176</v>
      </c>
      <c r="AM764" s="21">
        <f t="shared" si="14619"/>
        <v>1297</v>
      </c>
      <c r="AN764" s="20">
        <f t="shared" si="14619"/>
        <v>182</v>
      </c>
      <c r="AO764" s="21">
        <f t="shared" si="14619"/>
        <v>102</v>
      </c>
      <c r="AP764" s="20">
        <f t="shared" si="14619"/>
        <v>630</v>
      </c>
      <c r="AQ764" s="21">
        <f t="shared" si="14619"/>
        <v>280</v>
      </c>
      <c r="AR764" s="20">
        <f t="shared" si="14619"/>
        <v>924</v>
      </c>
      <c r="AS764" s="21">
        <f t="shared" si="14619"/>
        <v>946</v>
      </c>
      <c r="AT764" s="20">
        <f t="shared" si="14619"/>
        <v>403</v>
      </c>
      <c r="AU764" s="21">
        <f t="shared" si="14619"/>
        <v>655</v>
      </c>
      <c r="AV764" s="20">
        <f t="shared" si="14619"/>
        <v>579</v>
      </c>
      <c r="AW764" s="21">
        <f t="shared" si="14619"/>
        <v>875</v>
      </c>
      <c r="AX764" s="20">
        <f t="shared" si="14619"/>
        <v>72</v>
      </c>
      <c r="AY764" s="21">
        <f t="shared" si="14619"/>
        <v>62</v>
      </c>
      <c r="AZ764" s="20">
        <f t="shared" si="14619"/>
        <v>814</v>
      </c>
      <c r="BA764" s="21">
        <f t="shared" si="14619"/>
        <v>560</v>
      </c>
      <c r="BB764" s="20">
        <f t="shared" si="14619"/>
        <v>336</v>
      </c>
      <c r="BC764" s="21">
        <f t="shared" si="14619"/>
        <v>279</v>
      </c>
      <c r="BD764" s="20">
        <f t="shared" si="14619"/>
        <v>872</v>
      </c>
      <c r="BE764" s="21">
        <f t="shared" si="14619"/>
        <v>1030</v>
      </c>
      <c r="BF764" s="174">
        <f t="shared" si="14619"/>
        <v>8223</v>
      </c>
      <c r="BG764" s="175">
        <f t="shared" si="14619"/>
        <v>8468</v>
      </c>
      <c r="BI764" s="137" t="s">
        <v>27</v>
      </c>
      <c r="BJ764" s="129">
        <f>B764/B777</f>
        <v>4.5654726952436879E-2</v>
      </c>
      <c r="BK764" s="130">
        <f t="shared" ref="BK764" si="14620">C764/C777</f>
        <v>4.2906674371568913E-2</v>
      </c>
      <c r="BL764" s="131">
        <f t="shared" ref="BL764" si="14621">D764/D777</f>
        <v>5.4157549234135668E-2</v>
      </c>
      <c r="BM764" s="132">
        <f t="shared" ref="BM764" si="14622">E764/E777</f>
        <v>4.6333454943451292E-2</v>
      </c>
      <c r="BN764" s="129">
        <f t="shared" ref="BN764" si="14623">F764/F777</f>
        <v>4.6661078513551273E-2</v>
      </c>
      <c r="BO764" s="130">
        <f t="shared" ref="BO764" si="14624">G764/G777</f>
        <v>2.7327553712777987E-2</v>
      </c>
      <c r="BP764" s="131">
        <f t="shared" ref="BP764" si="14625">H764/H777</f>
        <v>5.2408742419041081E-2</v>
      </c>
      <c r="BQ764" s="132">
        <f t="shared" ref="BQ764" si="14626">I764/I777</f>
        <v>4.0332981592214795E-2</v>
      </c>
      <c r="BR764" s="129">
        <f t="shared" ref="BR764" si="14627">J764/J777</f>
        <v>4.4321329639889197E-2</v>
      </c>
      <c r="BS764" s="130">
        <f t="shared" ref="BS764" si="14628">K764/K777</f>
        <v>3.007518796992481E-2</v>
      </c>
      <c r="BT764" s="131">
        <f t="shared" ref="BT764" si="14629">L764/L777</f>
        <v>5.1579252390611417E-2</v>
      </c>
      <c r="BU764" s="129">
        <f t="shared" ref="BU764" si="14630">M764/M777</f>
        <v>4.7547396930484501E-2</v>
      </c>
      <c r="BV764" s="133">
        <f t="shared" ref="BV764" si="14631">N764/N777</f>
        <v>5.5159635119726338E-2</v>
      </c>
      <c r="BW764" s="134">
        <f t="shared" ref="BW764" si="14632">O764/O777</f>
        <v>4.8112816258813772E-2</v>
      </c>
      <c r="BX764" s="129">
        <f t="shared" ref="BX764" si="14633">P764/P777</f>
        <v>7.2550081212777479E-2</v>
      </c>
      <c r="BY764" s="130">
        <f t="shared" ref="BY764" si="14634">Q764/Q777</f>
        <v>4.7329089399391087E-2</v>
      </c>
      <c r="BZ764" s="131">
        <f t="shared" ref="BZ764" si="14635">R764/R777</f>
        <v>6.7988107036669965E-2</v>
      </c>
      <c r="CA764" s="132">
        <f t="shared" ref="CA764" si="14636">S764/S777</f>
        <v>5.7491632211065173E-2</v>
      </c>
      <c r="CB764" s="129">
        <f t="shared" ref="CB764" si="14637">T764/T777</f>
        <v>4.6594982078853049E-2</v>
      </c>
      <c r="CC764" s="130">
        <f t="shared" ref="CC764" si="14638">U764/U777</f>
        <v>2.6315789473684209E-2</v>
      </c>
      <c r="CD764" s="131">
        <f t="shared" ref="CD764" si="14639">V764/V777</f>
        <v>4.7936085219707054E-2</v>
      </c>
      <c r="CE764" s="132">
        <f t="shared" ref="CE764" si="14640">W764/W777</f>
        <v>5.2687941743414006E-2</v>
      </c>
      <c r="CF764" s="129">
        <f t="shared" ref="CF764" si="14641">X764/X777</f>
        <v>5.9893858984078847E-2</v>
      </c>
      <c r="CG764" s="130">
        <f t="shared" ref="CG764" si="14642">Y764/Y777</f>
        <v>4.53781512605042E-2</v>
      </c>
      <c r="CH764" s="131">
        <f t="shared" ref="CH764" si="14643">Z764/Z777</f>
        <v>7.9593938502280415E-2</v>
      </c>
      <c r="CI764" s="129">
        <f t="shared" ref="CI764" si="14644">AA764/AA777</f>
        <v>7.595993322203673E-2</v>
      </c>
      <c r="CJ764" s="135">
        <f t="shared" ref="CJ764" si="14645">AB764/AB777</f>
        <v>5.6755162241887903E-2</v>
      </c>
      <c r="CK764" s="136">
        <f t="shared" ref="CK764" si="14646">AC764/AC777</f>
        <v>4.886620932040147E-2</v>
      </c>
    </row>
    <row r="765" spans="1:89" ht="14" thickTop="1" x14ac:dyDescent="0.15">
      <c r="A765" s="146" t="s">
        <v>28</v>
      </c>
      <c r="B765" s="203">
        <v>470</v>
      </c>
      <c r="C765" s="197">
        <v>585</v>
      </c>
      <c r="D765" s="198">
        <v>148</v>
      </c>
      <c r="E765" s="199">
        <v>201</v>
      </c>
      <c r="F765" s="196">
        <v>413</v>
      </c>
      <c r="G765" s="200">
        <v>372</v>
      </c>
      <c r="H765" s="198">
        <v>612</v>
      </c>
      <c r="I765" s="199">
        <v>676</v>
      </c>
      <c r="J765" s="196">
        <v>61</v>
      </c>
      <c r="K765" s="197">
        <v>66</v>
      </c>
      <c r="L765" s="198">
        <v>282</v>
      </c>
      <c r="M765" s="196">
        <v>163</v>
      </c>
      <c r="N765" s="201">
        <v>412</v>
      </c>
      <c r="O765" s="204">
        <v>424</v>
      </c>
      <c r="P765" s="196">
        <v>267</v>
      </c>
      <c r="Q765" s="197">
        <v>247</v>
      </c>
      <c r="R765" s="198">
        <v>322</v>
      </c>
      <c r="S765" s="199">
        <v>316</v>
      </c>
      <c r="T765" s="196">
        <v>32</v>
      </c>
      <c r="U765" s="200">
        <v>33</v>
      </c>
      <c r="V765" s="198">
        <v>272</v>
      </c>
      <c r="W765" s="205">
        <v>359</v>
      </c>
      <c r="X765" s="196">
        <v>158</v>
      </c>
      <c r="Y765" s="200">
        <v>97</v>
      </c>
      <c r="Z765" s="198">
        <v>505</v>
      </c>
      <c r="AA765" s="196">
        <v>457</v>
      </c>
      <c r="AB765" s="172">
        <f t="shared" si="14344"/>
        <v>3954</v>
      </c>
      <c r="AC765" s="173">
        <f t="shared" si="14345"/>
        <v>3996</v>
      </c>
      <c r="BI765" s="146" t="s">
        <v>28</v>
      </c>
      <c r="BJ765" s="129">
        <f>B765/B777</f>
        <v>6.8995889606576627E-2</v>
      </c>
      <c r="BK765" s="130">
        <f t="shared" ref="BK765" si="14647">C765/C777</f>
        <v>8.4513146489453919E-2</v>
      </c>
      <c r="BL765" s="131">
        <f t="shared" ref="BL765" si="14648">D765/D777</f>
        <v>8.0962800875273522E-2</v>
      </c>
      <c r="BM765" s="132">
        <f t="shared" ref="BM765" si="14649">E765/E777</f>
        <v>7.3330901130974097E-2</v>
      </c>
      <c r="BN765" s="129">
        <f t="shared" ref="BN765" si="14650">F765/F777</f>
        <v>5.7697680916457113E-2</v>
      </c>
      <c r="BO765" s="130">
        <f t="shared" ref="BO765" si="14651">G765/G777</f>
        <v>7.0109310214851117E-2</v>
      </c>
      <c r="BP765" s="131">
        <f t="shared" ref="BP765" si="14652">H765/H777</f>
        <v>7.0030895983522148E-2</v>
      </c>
      <c r="BQ765" s="132">
        <f t="shared" ref="BQ765" si="14653">I765/I777</f>
        <v>7.9258998710282566E-2</v>
      </c>
      <c r="BR765" s="129">
        <f t="shared" ref="BR765" si="14654">J765/J777</f>
        <v>5.6325023084025858E-2</v>
      </c>
      <c r="BS765" s="130">
        <f t="shared" ref="BS765" si="14655">K765/K777</f>
        <v>6.2030075187969921E-2</v>
      </c>
      <c r="BT765" s="131">
        <f t="shared" ref="BT765" si="14656">L765/L777</f>
        <v>8.1715444798609094E-2</v>
      </c>
      <c r="BU765" s="129">
        <f t="shared" ref="BU765" si="14657">M765/M777</f>
        <v>4.9052061390309959E-2</v>
      </c>
      <c r="BV765" s="133">
        <f t="shared" ref="BV765" si="14658">N765/N777</f>
        <v>5.8722919042189278E-2</v>
      </c>
      <c r="BW765" s="134">
        <f t="shared" ref="BW765" si="14659">O765/O777</f>
        <v>5.862021291303747E-2</v>
      </c>
      <c r="BX765" s="129">
        <f t="shared" ref="BX765" si="14660">P765/P777</f>
        <v>7.2279371954520846E-2</v>
      </c>
      <c r="BY765" s="130">
        <f t="shared" ref="BY765" si="14661">Q765/Q777</f>
        <v>6.8364240243564911E-2</v>
      </c>
      <c r="BZ765" s="131">
        <f t="shared" ref="BZ765" si="14662">R765/R777</f>
        <v>6.382556987115956E-2</v>
      </c>
      <c r="CA765" s="132">
        <f t="shared" ref="CA765" si="14663">S765/S777</f>
        <v>6.2216971844851351E-2</v>
      </c>
      <c r="CB765" s="129">
        <f t="shared" ref="CB765" si="14664">T765/T777</f>
        <v>5.7347670250896057E-2</v>
      </c>
      <c r="CC765" s="130">
        <f t="shared" ref="CC765" si="14665">U765/U777</f>
        <v>6.2030075187969921E-2</v>
      </c>
      <c r="CD765" s="131">
        <f t="shared" ref="CD765" si="14666">V765/V777</f>
        <v>6.0363959165557035E-2</v>
      </c>
      <c r="CE765" s="132">
        <f t="shared" ref="CE765" si="14667">W765/W777</f>
        <v>7.6890126365388736E-2</v>
      </c>
      <c r="CF765" s="129">
        <f t="shared" ref="CF765" si="14668">X765/X777</f>
        <v>5.9893858984078847E-2</v>
      </c>
      <c r="CG765" s="130">
        <f t="shared" ref="CG765" si="14669">Y765/Y777</f>
        <v>5.4341736694677872E-2</v>
      </c>
      <c r="CH765" s="131">
        <f t="shared" ref="CH765" si="14670">Z765/Z777</f>
        <v>7.4297484184198917E-2</v>
      </c>
      <c r="CI765" s="129">
        <f t="shared" ref="CI765" si="14671">AA765/AA777</f>
        <v>5.449558788456952E-2</v>
      </c>
      <c r="CJ765" s="135">
        <f t="shared" ref="CJ765" si="14672">AB765/AB777</f>
        <v>6.6649810366624526E-2</v>
      </c>
      <c r="CK765" s="136">
        <f t="shared" ref="CK765" si="14673">AC765/AC777</f>
        <v>6.7520529890845185E-2</v>
      </c>
    </row>
    <row r="766" spans="1:89" x14ac:dyDescent="0.15">
      <c r="A766" s="137" t="s">
        <v>29</v>
      </c>
      <c r="B766" s="206">
        <v>483</v>
      </c>
      <c r="C766" s="190">
        <v>430</v>
      </c>
      <c r="D766" s="191">
        <v>138</v>
      </c>
      <c r="E766" s="192">
        <v>229</v>
      </c>
      <c r="F766" s="189">
        <v>477</v>
      </c>
      <c r="G766" s="193">
        <v>356</v>
      </c>
      <c r="H766" s="191">
        <v>561</v>
      </c>
      <c r="I766" s="192">
        <v>551</v>
      </c>
      <c r="J766" s="189">
        <v>65</v>
      </c>
      <c r="K766" s="190">
        <v>36</v>
      </c>
      <c r="L766" s="191">
        <v>236</v>
      </c>
      <c r="M766" s="189">
        <v>175</v>
      </c>
      <c r="N766" s="194">
        <v>442</v>
      </c>
      <c r="O766" s="207">
        <v>462</v>
      </c>
      <c r="P766" s="189">
        <v>206</v>
      </c>
      <c r="Q766" s="190">
        <v>273</v>
      </c>
      <c r="R766" s="191">
        <v>312</v>
      </c>
      <c r="S766" s="192">
        <v>393</v>
      </c>
      <c r="T766" s="189">
        <v>49</v>
      </c>
      <c r="U766" s="193">
        <v>35</v>
      </c>
      <c r="V766" s="191">
        <v>304</v>
      </c>
      <c r="W766" s="208">
        <v>357</v>
      </c>
      <c r="X766" s="189">
        <v>171</v>
      </c>
      <c r="Y766" s="193">
        <v>146</v>
      </c>
      <c r="Z766" s="191">
        <v>610</v>
      </c>
      <c r="AA766" s="189">
        <v>614</v>
      </c>
      <c r="AB766" s="172">
        <f t="shared" si="14344"/>
        <v>4054</v>
      </c>
      <c r="AC766" s="173">
        <f t="shared" si="14345"/>
        <v>4057</v>
      </c>
      <c r="BI766" s="137" t="s">
        <v>29</v>
      </c>
      <c r="BJ766" s="129">
        <f>B766/B777</f>
        <v>7.0904286553141516E-2</v>
      </c>
      <c r="BK766" s="130">
        <f t="shared" ref="BK766" si="14674">C766/C777</f>
        <v>6.212077434267553E-2</v>
      </c>
      <c r="BL766" s="131">
        <f t="shared" ref="BL766" si="14675">D766/D777</f>
        <v>7.5492341356673959E-2</v>
      </c>
      <c r="BM766" s="132">
        <f t="shared" ref="BM766" si="14676">E766/E777</f>
        <v>8.3546151039766509E-2</v>
      </c>
      <c r="BN766" s="129">
        <f t="shared" ref="BN766" si="14677">F766/F777</f>
        <v>6.6638725901089685E-2</v>
      </c>
      <c r="BO766" s="130">
        <f t="shared" ref="BO766" si="14678">G766/G777</f>
        <v>6.7093856012061817E-2</v>
      </c>
      <c r="BP766" s="131">
        <f t="shared" ref="BP766" si="14679">H766/H777</f>
        <v>6.4194987984895299E-2</v>
      </c>
      <c r="BQ766" s="132">
        <f t="shared" ref="BQ766" si="14680">I766/I777</f>
        <v>6.4603118771251022E-2</v>
      </c>
      <c r="BR766" s="129">
        <f t="shared" ref="BR766" si="14681">J766/J777</f>
        <v>6.001846722068329E-2</v>
      </c>
      <c r="BS766" s="130">
        <f t="shared" ref="BS766" si="14682">K766/K777</f>
        <v>3.3834586466165412E-2</v>
      </c>
      <c r="BT766" s="131">
        <f t="shared" ref="BT766" si="14683">L766/L777</f>
        <v>6.838597507968705E-2</v>
      </c>
      <c r="BU766" s="129">
        <f t="shared" ref="BU766" si="14684">M766/M777</f>
        <v>5.266325609389106E-2</v>
      </c>
      <c r="BV766" s="133">
        <f t="shared" ref="BV766" si="14685">N766/N777</f>
        <v>6.2998859749144806E-2</v>
      </c>
      <c r="BW766" s="134">
        <f t="shared" ref="BW766" si="14686">O766/O777</f>
        <v>6.3873911240149323E-2</v>
      </c>
      <c r="BX766" s="129">
        <f t="shared" ref="BX766" si="14687">P766/P777</f>
        <v>5.576610720086627E-2</v>
      </c>
      <c r="BY766" s="130">
        <f t="shared" ref="BY766" si="14688">Q766/Q777</f>
        <v>7.5560476058676995E-2</v>
      </c>
      <c r="BZ766" s="131">
        <f t="shared" ref="BZ766" si="14689">R766/R777</f>
        <v>6.1843409316154611E-2</v>
      </c>
      <c r="CA766" s="132">
        <f t="shared" ref="CA766" si="14690">S766/S777</f>
        <v>7.7377436503248673E-2</v>
      </c>
      <c r="CB766" s="129">
        <f t="shared" ref="CB766" si="14691">T766/T777</f>
        <v>8.7813620071684584E-2</v>
      </c>
      <c r="CC766" s="130">
        <f t="shared" ref="CC766" si="14692">U766/U777</f>
        <v>6.5789473684210523E-2</v>
      </c>
      <c r="CD766" s="131">
        <f t="shared" ref="CD766" si="14693">V766/V777</f>
        <v>6.7465601420328453E-2</v>
      </c>
      <c r="CE766" s="132">
        <f t="shared" ref="CE766" si="14694">W766/W777</f>
        <v>7.646176911544228E-2</v>
      </c>
      <c r="CF766" s="129">
        <f t="shared" ref="CF766" si="14695">X766/X777</f>
        <v>6.4821834723275212E-2</v>
      </c>
      <c r="CG766" s="130">
        <f t="shared" ref="CG766" si="14696">Y766/Y777</f>
        <v>8.1792717086834735E-2</v>
      </c>
      <c r="CH766" s="131">
        <f t="shared" ref="CH766" si="14697">Z766/Z777</f>
        <v>8.9745475945269979E-2</v>
      </c>
      <c r="CI766" s="129">
        <f t="shared" ref="CI766" si="14698">AA766/AA777</f>
        <v>7.3217266873360359E-2</v>
      </c>
      <c r="CJ766" s="135">
        <f t="shared" ref="CJ766" si="14699">AB766/AB777</f>
        <v>6.8335440370838607E-2</v>
      </c>
      <c r="CK766" s="136">
        <f t="shared" ref="CK766" si="14700">AC766/AC777</f>
        <v>6.855124869048021E-2</v>
      </c>
    </row>
    <row r="767" spans="1:89" x14ac:dyDescent="0.15">
      <c r="A767" s="146" t="s">
        <v>30</v>
      </c>
      <c r="B767" s="203">
        <v>543</v>
      </c>
      <c r="C767" s="197">
        <v>536</v>
      </c>
      <c r="D767" s="198">
        <v>126</v>
      </c>
      <c r="E767" s="199">
        <v>213</v>
      </c>
      <c r="F767" s="196">
        <v>473</v>
      </c>
      <c r="G767" s="200">
        <v>433</v>
      </c>
      <c r="H767" s="198">
        <v>588</v>
      </c>
      <c r="I767" s="199">
        <v>658</v>
      </c>
      <c r="J767" s="196">
        <v>58</v>
      </c>
      <c r="K767" s="197">
        <v>47</v>
      </c>
      <c r="L767" s="198">
        <v>238</v>
      </c>
      <c r="M767" s="196">
        <v>178</v>
      </c>
      <c r="N767" s="201">
        <v>415</v>
      </c>
      <c r="O767" s="204">
        <v>512</v>
      </c>
      <c r="P767" s="196">
        <v>214</v>
      </c>
      <c r="Q767" s="197">
        <v>306</v>
      </c>
      <c r="R767" s="198">
        <v>260</v>
      </c>
      <c r="S767" s="199">
        <v>481</v>
      </c>
      <c r="T767" s="196">
        <v>34</v>
      </c>
      <c r="U767" s="200">
        <v>37</v>
      </c>
      <c r="V767" s="198">
        <v>355</v>
      </c>
      <c r="W767" s="205">
        <v>331</v>
      </c>
      <c r="X767" s="196">
        <v>184</v>
      </c>
      <c r="Y767" s="200">
        <v>139</v>
      </c>
      <c r="Z767" s="198">
        <v>491</v>
      </c>
      <c r="AA767" s="196">
        <v>526</v>
      </c>
      <c r="AB767" s="172">
        <f t="shared" si="14344"/>
        <v>3979</v>
      </c>
      <c r="AC767" s="173">
        <f t="shared" si="14345"/>
        <v>4397</v>
      </c>
      <c r="BI767" s="146" t="s">
        <v>30</v>
      </c>
      <c r="BJ767" s="129">
        <f>B767/B777</f>
        <v>7.9712272460364067E-2</v>
      </c>
      <c r="BK767" s="130">
        <f t="shared" ref="BK767" si="14701">C767/C777</f>
        <v>7.7434267552730418E-2</v>
      </c>
      <c r="BL767" s="131">
        <f t="shared" ref="BL767" si="14702">D767/D777</f>
        <v>6.8927789934354486E-2</v>
      </c>
      <c r="BM767" s="132">
        <f t="shared" ref="BM767" si="14703">E767/E777</f>
        <v>7.7708865377599412E-2</v>
      </c>
      <c r="BN767" s="129">
        <f t="shared" ref="BN767" si="14704">F767/F777</f>
        <v>6.607991058955015E-2</v>
      </c>
      <c r="BO767" s="130">
        <f t="shared" ref="BO767" si="14705">G767/G777</f>
        <v>8.1605729362985296E-2</v>
      </c>
      <c r="BP767" s="131">
        <f t="shared" ref="BP767" si="14706">H767/H777</f>
        <v>6.7284586337109514E-2</v>
      </c>
      <c r="BQ767" s="132">
        <f t="shared" ref="BQ767" si="14707">I767/I777</f>
        <v>7.7148551999062023E-2</v>
      </c>
      <c r="BR767" s="129">
        <f t="shared" ref="BR767" si="14708">J767/J777</f>
        <v>5.3554939981532781E-2</v>
      </c>
      <c r="BS767" s="130">
        <f t="shared" ref="BS767" si="14709">K767/K777</f>
        <v>4.4172932330827065E-2</v>
      </c>
      <c r="BT767" s="131">
        <f t="shared" ref="BT767" si="14710">L767/L777</f>
        <v>6.8965517241379309E-2</v>
      </c>
      <c r="BU767" s="129">
        <f t="shared" ref="BU767" si="14711">M767/M777</f>
        <v>5.3566054769786341E-2</v>
      </c>
      <c r="BV767" s="133">
        <f t="shared" ref="BV767" si="14712">N767/N777</f>
        <v>5.9150513112884835E-2</v>
      </c>
      <c r="BW767" s="134">
        <f t="shared" ref="BW767" si="14713">O767/O777</f>
        <v>7.0786672196875428E-2</v>
      </c>
      <c r="BX767" s="129">
        <f t="shared" ref="BX767" si="14714">P767/P777</f>
        <v>5.7931781266919329E-2</v>
      </c>
      <c r="BY767" s="130">
        <f t="shared" ref="BY767" si="14715">Q767/Q777</f>
        <v>8.469415997785773E-2</v>
      </c>
      <c r="BZ767" s="131">
        <f t="shared" ref="BZ767" si="14716">R767/R777</f>
        <v>5.1536174430128839E-2</v>
      </c>
      <c r="CA767" s="132">
        <f t="shared" ref="CA767" si="14717">S767/S777</f>
        <v>9.470368182713132E-2</v>
      </c>
      <c r="CB767" s="129">
        <f t="shared" ref="CB767" si="14718">T767/T777</f>
        <v>6.093189964157706E-2</v>
      </c>
      <c r="CC767" s="130">
        <f t="shared" ref="CC767" si="14719">U767/U777</f>
        <v>6.9548872180451124E-2</v>
      </c>
      <c r="CD767" s="131">
        <f t="shared" ref="CD767" si="14720">V767/V777</f>
        <v>7.878384376387039E-2</v>
      </c>
      <c r="CE767" s="132">
        <f t="shared" ref="CE767" si="14721">W767/W777</f>
        <v>7.0893124866138357E-2</v>
      </c>
      <c r="CF767" s="129">
        <f t="shared" ref="CF767" si="14722">X767/X777</f>
        <v>6.974981046247157E-2</v>
      </c>
      <c r="CG767" s="130">
        <f t="shared" ref="CG767" si="14723">Y767/Y777</f>
        <v>7.7871148459383754E-2</v>
      </c>
      <c r="CH767" s="131">
        <f t="shared" ref="CH767" si="14724">Z767/Z777</f>
        <v>7.2237751949389431E-2</v>
      </c>
      <c r="CI767" s="129">
        <f t="shared" ref="CI767" si="14725">AA767/AA777</f>
        <v>6.272358693059861E-2</v>
      </c>
      <c r="CJ767" s="135">
        <f t="shared" ref="CJ767" si="14726">AB767/AB777</f>
        <v>6.7071217867678043E-2</v>
      </c>
      <c r="CK767" s="136">
        <f t="shared" ref="CK767" si="14727">AC767/AC777</f>
        <v>7.429623872123281E-2</v>
      </c>
    </row>
    <row r="768" spans="1:89" x14ac:dyDescent="0.15">
      <c r="A768" s="137" t="s">
        <v>31</v>
      </c>
      <c r="B768" s="206">
        <v>628</v>
      </c>
      <c r="C768" s="190">
        <v>472</v>
      </c>
      <c r="D768" s="191">
        <v>107</v>
      </c>
      <c r="E768" s="192">
        <v>190</v>
      </c>
      <c r="F768" s="189">
        <v>358</v>
      </c>
      <c r="G768" s="193">
        <v>538</v>
      </c>
      <c r="H768" s="191">
        <v>588</v>
      </c>
      <c r="I768" s="192">
        <v>639</v>
      </c>
      <c r="J768" s="189">
        <v>124</v>
      </c>
      <c r="K768" s="190">
        <v>55</v>
      </c>
      <c r="L768" s="191">
        <v>392</v>
      </c>
      <c r="M768" s="189">
        <v>102</v>
      </c>
      <c r="N768" s="194">
        <v>509</v>
      </c>
      <c r="O768" s="207">
        <v>434</v>
      </c>
      <c r="P768" s="189">
        <v>189</v>
      </c>
      <c r="Q768" s="190">
        <v>349</v>
      </c>
      <c r="R768" s="191">
        <v>319</v>
      </c>
      <c r="S768" s="192">
        <v>394</v>
      </c>
      <c r="T768" s="189">
        <v>38</v>
      </c>
      <c r="U768" s="193">
        <v>25</v>
      </c>
      <c r="V768" s="191">
        <v>459</v>
      </c>
      <c r="W768" s="208">
        <v>229</v>
      </c>
      <c r="X768" s="189">
        <v>152</v>
      </c>
      <c r="Y768" s="193">
        <v>140</v>
      </c>
      <c r="Z768" s="191">
        <v>381</v>
      </c>
      <c r="AA768" s="189">
        <v>504</v>
      </c>
      <c r="AB768" s="172">
        <f t="shared" si="14344"/>
        <v>4244</v>
      </c>
      <c r="AC768" s="173">
        <f t="shared" si="14345"/>
        <v>4071</v>
      </c>
      <c r="BI768" s="137" t="s">
        <v>31</v>
      </c>
      <c r="BJ768" s="129">
        <f>B768/B777</f>
        <v>9.2190252495596009E-2</v>
      </c>
      <c r="BK768" s="130">
        <f t="shared" ref="BK768" si="14728">C768/C777</f>
        <v>6.8188384859867085E-2</v>
      </c>
      <c r="BL768" s="131">
        <f t="shared" ref="BL768" si="14729">D768/D777</f>
        <v>5.8533916849015315E-2</v>
      </c>
      <c r="BM768" s="132">
        <f t="shared" ref="BM768" si="14730">E768/E777</f>
        <v>6.9317767238234226E-2</v>
      </c>
      <c r="BN768" s="129">
        <f t="shared" ref="BN768" si="14731">F768/F777</f>
        <v>5.0013970382788486E-2</v>
      </c>
      <c r="BO768" s="130">
        <f t="shared" ref="BO768" si="14732">G768/G777</f>
        <v>0.10139464756879005</v>
      </c>
      <c r="BP768" s="131">
        <f t="shared" ref="BP768" si="14733">H768/H777</f>
        <v>6.7284586337109514E-2</v>
      </c>
      <c r="BQ768" s="132">
        <f t="shared" ref="BQ768" si="14734">I768/I777</f>
        <v>7.4920858248329225E-2</v>
      </c>
      <c r="BR768" s="129">
        <f t="shared" ref="BR768" si="14735">J768/J777</f>
        <v>0.11449676823638043</v>
      </c>
      <c r="BS768" s="130">
        <f t="shared" ref="BS768" si="14736">K768/K777</f>
        <v>5.1691729323308268E-2</v>
      </c>
      <c r="BT768" s="131">
        <f t="shared" ref="BT768" si="14737">L768/L777</f>
        <v>0.11359026369168357</v>
      </c>
      <c r="BU768" s="129">
        <f t="shared" ref="BU768" si="14738">M768/M777</f>
        <v>3.069515498043936E-2</v>
      </c>
      <c r="BV768" s="133">
        <f t="shared" ref="BV768" si="14739">N768/N777</f>
        <v>7.2548460661345501E-2</v>
      </c>
      <c r="BW768" s="134">
        <f t="shared" ref="BW768" si="14740">O768/O777</f>
        <v>6.000276510438269E-2</v>
      </c>
      <c r="BX768" s="129">
        <f t="shared" ref="BX768" si="14741">P768/P777</f>
        <v>5.1164049810503522E-2</v>
      </c>
      <c r="BY768" s="130">
        <f t="shared" ref="BY768" si="14742">Q768/Q777</f>
        <v>9.6595626902850812E-2</v>
      </c>
      <c r="BZ768" s="131">
        <f t="shared" ref="BZ768" si="14743">R768/R777</f>
        <v>6.3230921704658077E-2</v>
      </c>
      <c r="CA768" s="132">
        <f t="shared" ref="CA768" si="14744">S768/S777</f>
        <v>7.7574325654656426E-2</v>
      </c>
      <c r="CB768" s="129">
        <f t="shared" ref="CB768" si="14745">T768/T777</f>
        <v>6.8100358422939072E-2</v>
      </c>
      <c r="CC768" s="130">
        <f t="shared" ref="CC768" si="14746">U768/U777</f>
        <v>4.6992481203007516E-2</v>
      </c>
      <c r="CD768" s="131">
        <f t="shared" ref="CD768" si="14747">V768/V777</f>
        <v>0.10186418109187749</v>
      </c>
      <c r="CE768" s="132">
        <f t="shared" ref="CE768" si="14748">W768/W777</f>
        <v>4.9046905118869139E-2</v>
      </c>
      <c r="CF768" s="129">
        <f t="shared" ref="CF768" si="14749">X768/X777</f>
        <v>5.7619408642911298E-2</v>
      </c>
      <c r="CG768" s="130">
        <f t="shared" ref="CG768" si="14750">Y768/Y777</f>
        <v>7.8431372549019607E-2</v>
      </c>
      <c r="CH768" s="131">
        <f t="shared" ref="CH768" si="14751">Z768/Z777</f>
        <v>5.6054141533029275E-2</v>
      </c>
      <c r="CI768" s="129">
        <f t="shared" ref="CI768" si="14752">AA768/AA777</f>
        <v>6.0100166944908183E-2</v>
      </c>
      <c r="CJ768" s="135">
        <f t="shared" ref="CJ768" si="14753">AB768/AB777</f>
        <v>7.1538137378845346E-2</v>
      </c>
      <c r="CK768" s="136">
        <f t="shared" ref="CK768" si="14754">AC768/AC777</f>
        <v>6.8787807103511206E-2</v>
      </c>
    </row>
    <row r="769" spans="1:89" x14ac:dyDescent="0.15">
      <c r="A769" s="146" t="s">
        <v>32</v>
      </c>
      <c r="B769" s="203">
        <v>743</v>
      </c>
      <c r="C769" s="197">
        <v>479</v>
      </c>
      <c r="D769" s="198">
        <v>88</v>
      </c>
      <c r="E769" s="199">
        <v>215</v>
      </c>
      <c r="F769" s="196">
        <v>312</v>
      </c>
      <c r="G769" s="200">
        <v>790</v>
      </c>
      <c r="H769" s="198">
        <v>627</v>
      </c>
      <c r="I769" s="199">
        <v>789</v>
      </c>
      <c r="J769" s="196">
        <v>175</v>
      </c>
      <c r="K769" s="197">
        <v>40</v>
      </c>
      <c r="L769" s="198">
        <v>485</v>
      </c>
      <c r="M769" s="196">
        <v>117</v>
      </c>
      <c r="N769" s="201">
        <v>786</v>
      </c>
      <c r="O769" s="204">
        <v>432</v>
      </c>
      <c r="P769" s="196">
        <v>202</v>
      </c>
      <c r="Q769" s="197">
        <v>339</v>
      </c>
      <c r="R769" s="198">
        <v>212</v>
      </c>
      <c r="S769" s="199">
        <v>432</v>
      </c>
      <c r="T769" s="196">
        <v>34</v>
      </c>
      <c r="U769" s="200">
        <v>27</v>
      </c>
      <c r="V769" s="198">
        <v>618</v>
      </c>
      <c r="W769" s="205">
        <v>226</v>
      </c>
      <c r="X769" s="196">
        <v>188</v>
      </c>
      <c r="Y769" s="200">
        <v>126</v>
      </c>
      <c r="Z769" s="198">
        <v>335</v>
      </c>
      <c r="AA769" s="196">
        <v>571</v>
      </c>
      <c r="AB769" s="172">
        <f t="shared" si="14344"/>
        <v>4805</v>
      </c>
      <c r="AC769" s="173">
        <f t="shared" si="14345"/>
        <v>4583</v>
      </c>
      <c r="BI769" s="146" t="s">
        <v>32</v>
      </c>
      <c r="BJ769" s="129">
        <f>B769/B777</f>
        <v>0.10907222548443922</v>
      </c>
      <c r="BK769" s="130">
        <f t="shared" ref="BK769" si="14755">C769/C777</f>
        <v>6.9199653279399018E-2</v>
      </c>
      <c r="BL769" s="131">
        <f t="shared" ref="BL769" si="14756">D769/D777</f>
        <v>4.8140043763676151E-2</v>
      </c>
      <c r="BM769" s="132">
        <f t="shared" ref="BM769" si="14757">E769/E777</f>
        <v>7.8438526085370303E-2</v>
      </c>
      <c r="BN769" s="129">
        <f t="shared" ref="BN769" si="14758">F769/F777</f>
        <v>4.3587594300083819E-2</v>
      </c>
      <c r="BO769" s="130">
        <f t="shared" ref="BO769" si="14759">G769/G777</f>
        <v>0.14888805126272145</v>
      </c>
      <c r="BP769" s="131">
        <f t="shared" ref="BP769" si="14760">H769/H777</f>
        <v>7.1747339512530039E-2</v>
      </c>
      <c r="BQ769" s="132">
        <f t="shared" ref="BQ769" si="14761">I769/I777</f>
        <v>9.2507914175167072E-2</v>
      </c>
      <c r="BR769" s="129">
        <f t="shared" ref="BR769" si="14762">J769/J777</f>
        <v>0.16158818097876271</v>
      </c>
      <c r="BS769" s="130">
        <f t="shared" ref="BS769" si="14763">K769/K777</f>
        <v>3.7593984962406013E-2</v>
      </c>
      <c r="BT769" s="131">
        <f t="shared" ref="BT769" si="14764">L769/L777</f>
        <v>0.14053897421037381</v>
      </c>
      <c r="BU769" s="129">
        <f t="shared" ref="BU769" si="14765">M769/M777</f>
        <v>3.5209148359915739E-2</v>
      </c>
      <c r="BV769" s="133">
        <f t="shared" ref="BV769" si="14766">N769/N777</f>
        <v>0.11202964652223489</v>
      </c>
      <c r="BW769" s="134">
        <f t="shared" ref="BW769" si="14767">O769/O777</f>
        <v>5.9726254666113643E-2</v>
      </c>
      <c r="BX769" s="129">
        <f t="shared" ref="BX769" si="14768">P769/P777</f>
        <v>5.4683270167839741E-2</v>
      </c>
      <c r="BY769" s="130">
        <f t="shared" ref="BY769" si="14769">Q769/Q777</f>
        <v>9.3827843897038465E-2</v>
      </c>
      <c r="BZ769" s="131">
        <f t="shared" ref="BZ769" si="14770">R769/R777</f>
        <v>4.2021803766105058E-2</v>
      </c>
      <c r="CA769" s="132">
        <f t="shared" ref="CA769" si="14771">S769/S777</f>
        <v>8.505611340815121E-2</v>
      </c>
      <c r="CB769" s="129">
        <f t="shared" ref="CB769" si="14772">T769/T777</f>
        <v>6.093189964157706E-2</v>
      </c>
      <c r="CC769" s="130">
        <f t="shared" ref="CC769" si="14773">U769/U777</f>
        <v>5.0751879699248117E-2</v>
      </c>
      <c r="CD769" s="131">
        <f t="shared" ref="CD769" si="14774">V769/V777</f>
        <v>0.13715046604527298</v>
      </c>
      <c r="CE769" s="132">
        <f t="shared" ref="CE769" si="14775">W769/W777</f>
        <v>4.8404369243949454E-2</v>
      </c>
      <c r="CF769" s="129">
        <f t="shared" ref="CF769" si="14776">X769/X777</f>
        <v>7.1266110689916604E-2</v>
      </c>
      <c r="CG769" s="130">
        <f t="shared" ref="CG769" si="14777">Y769/Y777</f>
        <v>7.0588235294117646E-2</v>
      </c>
      <c r="CH769" s="131">
        <f t="shared" ref="CH769" si="14778">Z769/Z777</f>
        <v>4.9286449904369575E-2</v>
      </c>
      <c r="CI769" s="129">
        <f t="shared" ref="CI769" si="14779">AA769/AA777</f>
        <v>6.8089673264965414E-2</v>
      </c>
      <c r="CJ769" s="135">
        <f t="shared" ref="CJ769" si="14780">AB769/AB777</f>
        <v>8.0994521702486305E-2</v>
      </c>
      <c r="CK769" s="136">
        <f t="shared" ref="CK769" si="14781">AC769/AC777</f>
        <v>7.7439086208644523E-2</v>
      </c>
    </row>
    <row r="770" spans="1:89" x14ac:dyDescent="0.15">
      <c r="A770" s="137" t="s">
        <v>33</v>
      </c>
      <c r="B770" s="206">
        <v>404</v>
      </c>
      <c r="C770" s="190">
        <v>397</v>
      </c>
      <c r="D770" s="191">
        <v>61</v>
      </c>
      <c r="E770" s="192">
        <v>196</v>
      </c>
      <c r="F770" s="189">
        <v>172</v>
      </c>
      <c r="G770" s="193">
        <v>643</v>
      </c>
      <c r="H770" s="191">
        <v>447</v>
      </c>
      <c r="I770" s="192">
        <v>603</v>
      </c>
      <c r="J770" s="189">
        <v>93</v>
      </c>
      <c r="K770" s="190">
        <v>53</v>
      </c>
      <c r="L770" s="191">
        <v>354</v>
      </c>
      <c r="M770" s="189">
        <v>76</v>
      </c>
      <c r="N770" s="194">
        <v>409</v>
      </c>
      <c r="O770" s="207">
        <v>465</v>
      </c>
      <c r="P770" s="189">
        <v>132</v>
      </c>
      <c r="Q770" s="190">
        <v>296</v>
      </c>
      <c r="R770" s="191">
        <v>214</v>
      </c>
      <c r="S770" s="192">
        <v>410</v>
      </c>
      <c r="T770" s="189">
        <v>18</v>
      </c>
      <c r="U770" s="193">
        <v>33</v>
      </c>
      <c r="V770" s="191">
        <v>489</v>
      </c>
      <c r="W770" s="208">
        <v>190</v>
      </c>
      <c r="X770" s="189">
        <v>96</v>
      </c>
      <c r="Y770" s="193">
        <v>123</v>
      </c>
      <c r="Z770" s="191">
        <v>194</v>
      </c>
      <c r="AA770" s="189">
        <v>657</v>
      </c>
      <c r="AB770" s="172">
        <f t="shared" si="14344"/>
        <v>3083</v>
      </c>
      <c r="AC770" s="173">
        <f t="shared" si="14345"/>
        <v>4142</v>
      </c>
      <c r="BI770" s="137" t="s">
        <v>33</v>
      </c>
      <c r="BJ770" s="129">
        <f>B770/B777</f>
        <v>5.9307105108631825E-2</v>
      </c>
      <c r="BK770" s="130">
        <f t="shared" ref="BK770" si="14782">C770/C777</f>
        <v>5.735336607916787E-2</v>
      </c>
      <c r="BL770" s="131">
        <f t="shared" ref="BL770" si="14783">D770/D777</f>
        <v>3.3369803063457333E-2</v>
      </c>
      <c r="BM770" s="132">
        <f t="shared" ref="BM770" si="14784">E770/E777</f>
        <v>7.1506749361546884E-2</v>
      </c>
      <c r="BN770" s="129">
        <f t="shared" ref="BN770" si="14785">F770/F777</f>
        <v>2.4029058396200054E-2</v>
      </c>
      <c r="BO770" s="130">
        <f t="shared" ref="BO770" si="14786">G770/G777</f>
        <v>0.1211835657745948</v>
      </c>
      <c r="BP770" s="131">
        <f t="shared" ref="BP770" si="14787">H770/H777</f>
        <v>5.1150017164435291E-2</v>
      </c>
      <c r="BQ770" s="132">
        <f t="shared" ref="BQ770" si="14788">I770/I777</f>
        <v>7.069996482588814E-2</v>
      </c>
      <c r="BR770" s="129">
        <f t="shared" ref="BR770" si="14789">J770/J777</f>
        <v>8.5872576177285317E-2</v>
      </c>
      <c r="BS770" s="130">
        <f t="shared" ref="BS770" si="14790">K770/K777</f>
        <v>4.9812030075187967E-2</v>
      </c>
      <c r="BT770" s="131">
        <f t="shared" ref="BT770" si="14791">L770/L777</f>
        <v>0.10257896261953058</v>
      </c>
      <c r="BU770" s="129">
        <f t="shared" ref="BU770" si="14792">M770/M777</f>
        <v>2.2870899789346977E-2</v>
      </c>
      <c r="BV770" s="133">
        <f t="shared" ref="BV770" si="14793">N770/N777</f>
        <v>5.8295324971493728E-2</v>
      </c>
      <c r="BW770" s="134">
        <f t="shared" ref="BW770" si="14794">O770/O777</f>
        <v>6.4288676897552882E-2</v>
      </c>
      <c r="BX770" s="129">
        <f t="shared" ref="BX770" si="14795">P770/P777</f>
        <v>3.5733622089875475E-2</v>
      </c>
      <c r="BY770" s="130">
        <f t="shared" ref="BY770" si="14796">Q770/Q777</f>
        <v>8.1926376972045398E-2</v>
      </c>
      <c r="BZ770" s="131">
        <f t="shared" ref="BZ770" si="14797">R770/R777</f>
        <v>4.2418235877106046E-2</v>
      </c>
      <c r="CA770" s="132">
        <f t="shared" ref="CA770" si="14798">S770/S777</f>
        <v>8.0724552077180545E-2</v>
      </c>
      <c r="CB770" s="129">
        <f t="shared" ref="CB770" si="14799">T770/T777</f>
        <v>3.2258064516129031E-2</v>
      </c>
      <c r="CC770" s="130">
        <f t="shared" ref="CC770" si="14800">U770/U777</f>
        <v>6.2030075187969921E-2</v>
      </c>
      <c r="CD770" s="131">
        <f t="shared" ref="CD770" si="14801">V770/V777</f>
        <v>0.1085219707057257</v>
      </c>
      <c r="CE770" s="132">
        <f t="shared" ref="CE770" si="14802">W770/W777</f>
        <v>4.0693938744913255E-2</v>
      </c>
      <c r="CF770" s="129">
        <f t="shared" ref="CF770" si="14803">X770/X777</f>
        <v>3.6391205458680818E-2</v>
      </c>
      <c r="CG770" s="130">
        <f t="shared" ref="CG770" si="14804">Y770/Y777</f>
        <v>6.8907563025210089E-2</v>
      </c>
      <c r="CH770" s="131">
        <f t="shared" ref="CH770" si="14805">Z770/Z777</f>
        <v>2.8542003825217009E-2</v>
      </c>
      <c r="CI770" s="129">
        <f t="shared" ref="CI770" si="14806">AA770/AA777</f>
        <v>7.8344860481755305E-2</v>
      </c>
      <c r="CJ770" s="135">
        <f t="shared" ref="CJ770" si="14807">AB770/AB777</f>
        <v>5.1967973029919935E-2</v>
      </c>
      <c r="CK770" s="136">
        <f t="shared" ref="CK770" si="14808">AC770/AC777</f>
        <v>6.9987496198168367E-2</v>
      </c>
    </row>
    <row r="771" spans="1:89" x14ac:dyDescent="0.15">
      <c r="A771" s="146" t="s">
        <v>34</v>
      </c>
      <c r="B771" s="203">
        <v>30</v>
      </c>
      <c r="C771" s="197">
        <v>181</v>
      </c>
      <c r="D771" s="198">
        <v>17</v>
      </c>
      <c r="E771" s="199">
        <v>120</v>
      </c>
      <c r="F771" s="196">
        <v>42</v>
      </c>
      <c r="G771" s="200">
        <v>281</v>
      </c>
      <c r="H771" s="198">
        <v>137</v>
      </c>
      <c r="I771" s="199">
        <v>258</v>
      </c>
      <c r="J771" s="196">
        <v>23</v>
      </c>
      <c r="K771" s="197">
        <v>36</v>
      </c>
      <c r="L771" s="198">
        <v>297</v>
      </c>
      <c r="M771" s="196">
        <v>32</v>
      </c>
      <c r="N771" s="201">
        <v>186</v>
      </c>
      <c r="O771" s="204">
        <v>202</v>
      </c>
      <c r="P771" s="196">
        <v>51</v>
      </c>
      <c r="Q771" s="197">
        <v>122</v>
      </c>
      <c r="R771" s="198">
        <v>80</v>
      </c>
      <c r="S771" s="199">
        <v>173</v>
      </c>
      <c r="T771" s="196">
        <v>10</v>
      </c>
      <c r="U771" s="200">
        <v>18</v>
      </c>
      <c r="V771" s="198">
        <v>192</v>
      </c>
      <c r="W771" s="205">
        <v>76</v>
      </c>
      <c r="X771" s="196">
        <v>43</v>
      </c>
      <c r="Y771" s="200">
        <v>61</v>
      </c>
      <c r="Z771" s="198">
        <v>147</v>
      </c>
      <c r="AA771" s="196">
        <v>233</v>
      </c>
      <c r="AB771" s="172">
        <f t="shared" si="14344"/>
        <v>1255</v>
      </c>
      <c r="AC771" s="173">
        <f t="shared" si="14345"/>
        <v>1793</v>
      </c>
      <c r="BI771" s="146" t="s">
        <v>34</v>
      </c>
      <c r="BJ771" s="129">
        <f>B771/B777</f>
        <v>4.4039929536112739E-3</v>
      </c>
      <c r="BK771" s="130">
        <f t="shared" ref="BK771" si="14809">C771/C777</f>
        <v>2.6148511990754117E-2</v>
      </c>
      <c r="BL771" s="131">
        <f t="shared" ref="BL771" si="14810">D771/D777</f>
        <v>9.2997811816192561E-3</v>
      </c>
      <c r="BM771" s="132">
        <f t="shared" ref="BM771" si="14811">E771/E777</f>
        <v>4.3779642466253189E-2</v>
      </c>
      <c r="BN771" s="129">
        <f t="shared" ref="BN771" si="14812">F771/F777</f>
        <v>5.86756077116513E-3</v>
      </c>
      <c r="BO771" s="130">
        <f t="shared" ref="BO771" si="14813">G771/G777</f>
        <v>5.2958914436486995E-2</v>
      </c>
      <c r="BP771" s="131">
        <f t="shared" ref="BP771" si="14814">H771/H777</f>
        <v>1.5676850898272112E-2</v>
      </c>
      <c r="BQ771" s="132">
        <f t="shared" ref="BQ771" si="14815">I771/I777</f>
        <v>3.0249736194161096E-2</v>
      </c>
      <c r="BR771" s="129">
        <f t="shared" ref="BR771" si="14816">J771/J777</f>
        <v>2.1237303785780239E-2</v>
      </c>
      <c r="BS771" s="130">
        <f t="shared" ref="BS771" si="14817">K771/K777</f>
        <v>3.3834586466165412E-2</v>
      </c>
      <c r="BT771" s="131">
        <f t="shared" ref="BT771" si="14818">L771/L777</f>
        <v>8.6062011011301079E-2</v>
      </c>
      <c r="BU771" s="129">
        <f t="shared" ref="BU771" si="14819">M771/M777</f>
        <v>9.6298525428829378E-3</v>
      </c>
      <c r="BV771" s="133">
        <f t="shared" ref="BV771" si="14820">N771/N777</f>
        <v>2.6510832383124287E-2</v>
      </c>
      <c r="BW771" s="134">
        <f t="shared" ref="BW771" si="14821">O771/O777</f>
        <v>2.7927554265173512E-2</v>
      </c>
      <c r="BX771" s="129">
        <f t="shared" ref="BX771" si="14822">P771/P777</f>
        <v>1.3806172171088251E-2</v>
      </c>
      <c r="BY771" s="130">
        <f t="shared" ref="BY771" si="14823">Q771/Q777</f>
        <v>3.3766952670910601E-2</v>
      </c>
      <c r="BZ771" s="131">
        <f t="shared" ref="BZ771" si="14824">R771/R777</f>
        <v>1.5857284440039643E-2</v>
      </c>
      <c r="CA771" s="132">
        <f t="shared" ref="CA771" si="14825">S771/S777</f>
        <v>3.4061823193542035E-2</v>
      </c>
      <c r="CB771" s="129">
        <f t="shared" ref="CB771" si="14826">T771/T777</f>
        <v>1.7921146953405017E-2</v>
      </c>
      <c r="CC771" s="130">
        <f t="shared" ref="CC771" si="14827">U771/U777</f>
        <v>3.3834586466165412E-2</v>
      </c>
      <c r="CD771" s="131">
        <f t="shared" ref="CD771" si="14828">V771/V777</f>
        <v>4.2609853528628498E-2</v>
      </c>
      <c r="CE771" s="132">
        <f t="shared" ref="CE771" si="14829">W771/W777</f>
        <v>1.6277575497965303E-2</v>
      </c>
      <c r="CF771" s="129">
        <f t="shared" ref="CF771" si="14830">X771/X777</f>
        <v>1.6300227445034118E-2</v>
      </c>
      <c r="CG771" s="130">
        <f t="shared" ref="CG771" si="14831">Y771/Y777</f>
        <v>3.4173669467787111E-2</v>
      </c>
      <c r="CH771" s="131">
        <f t="shared" ref="CH771" si="14832">Z771/Z777</f>
        <v>2.1627188465499485E-2</v>
      </c>
      <c r="CI771" s="129">
        <f t="shared" ref="CI771" si="14833">AA771/AA777</f>
        <v>2.7784402575721439E-2</v>
      </c>
      <c r="CJ771" s="135">
        <f t="shared" ref="CJ771" si="14834">AB771/AB777</f>
        <v>2.115465655288664E-2</v>
      </c>
      <c r="CK771" s="136">
        <f t="shared" ref="CK771" si="14835">AC771/AC777</f>
        <v>3.0296373897468826E-2</v>
      </c>
    </row>
    <row r="772" spans="1:89" x14ac:dyDescent="0.15">
      <c r="A772" s="137" t="s">
        <v>35</v>
      </c>
      <c r="B772" s="206">
        <v>0</v>
      </c>
      <c r="C772" s="190">
        <v>65</v>
      </c>
      <c r="D772" s="191">
        <v>0</v>
      </c>
      <c r="E772" s="192">
        <v>38</v>
      </c>
      <c r="F772" s="189">
        <v>0</v>
      </c>
      <c r="G772" s="193">
        <v>72</v>
      </c>
      <c r="H772" s="191">
        <v>7</v>
      </c>
      <c r="I772" s="192">
        <v>72</v>
      </c>
      <c r="J772" s="189">
        <v>4</v>
      </c>
      <c r="K772" s="190">
        <v>7</v>
      </c>
      <c r="L772" s="191">
        <v>40</v>
      </c>
      <c r="M772" s="189">
        <v>4</v>
      </c>
      <c r="N772" s="194">
        <v>17</v>
      </c>
      <c r="O772" s="207">
        <v>13</v>
      </c>
      <c r="P772" s="189">
        <v>10</v>
      </c>
      <c r="Q772" s="190">
        <v>17</v>
      </c>
      <c r="R772" s="191">
        <v>8</v>
      </c>
      <c r="S772" s="192">
        <v>17</v>
      </c>
      <c r="T772" s="189">
        <v>1</v>
      </c>
      <c r="U772" s="193">
        <v>1</v>
      </c>
      <c r="V772" s="191">
        <v>10</v>
      </c>
      <c r="W772" s="208">
        <v>9</v>
      </c>
      <c r="X772" s="189">
        <v>3</v>
      </c>
      <c r="Y772" s="193">
        <v>9</v>
      </c>
      <c r="Z772" s="191">
        <v>23</v>
      </c>
      <c r="AA772" s="189">
        <v>42</v>
      </c>
      <c r="AB772" s="172">
        <f t="shared" si="14344"/>
        <v>123</v>
      </c>
      <c r="AC772" s="173">
        <f t="shared" si="14345"/>
        <v>366</v>
      </c>
      <c r="BI772" s="137" t="s">
        <v>35</v>
      </c>
      <c r="BJ772" s="129">
        <f>B772/B777</f>
        <v>0</v>
      </c>
      <c r="BK772" s="130">
        <f t="shared" ref="BK772" si="14836">C772/C777</f>
        <v>9.390349609939324E-3</v>
      </c>
      <c r="BL772" s="131">
        <f t="shared" ref="BL772" si="14837">D772/D777</f>
        <v>0</v>
      </c>
      <c r="BM772" s="132">
        <f t="shared" ref="BM772" si="14838">E772/E777</f>
        <v>1.3863553447646844E-2</v>
      </c>
      <c r="BN772" s="129">
        <f t="shared" ref="BN772" si="14839">F772/F777</f>
        <v>0</v>
      </c>
      <c r="BO772" s="130">
        <f t="shared" ref="BO772" si="14840">G772/G777</f>
        <v>1.3569543912551827E-2</v>
      </c>
      <c r="BP772" s="131">
        <f t="shared" ref="BP772" si="14841">H772/H777</f>
        <v>8.0100698020368465E-4</v>
      </c>
      <c r="BQ772" s="132">
        <f t="shared" ref="BQ772" si="14842">I772/I777</f>
        <v>8.4417868448821674E-3</v>
      </c>
      <c r="BR772" s="129">
        <f t="shared" ref="BR772" si="14843">J772/J777</f>
        <v>3.6934441366574329E-3</v>
      </c>
      <c r="BS772" s="130">
        <f t="shared" ref="BS772" si="14844">K772/K777</f>
        <v>6.5789473684210523E-3</v>
      </c>
      <c r="BT772" s="131">
        <f t="shared" ref="BT772" si="14845">L772/L777</f>
        <v>1.1590843233845263E-2</v>
      </c>
      <c r="BU772" s="129">
        <f t="shared" ref="BU772" si="14846">M772/M777</f>
        <v>1.2037315678603672E-3</v>
      </c>
      <c r="BV772" s="133">
        <f t="shared" ref="BV772" si="14847">N772/N777</f>
        <v>2.4230330672748005E-3</v>
      </c>
      <c r="BW772" s="134">
        <f t="shared" ref="BW772" si="14848">O772/O777</f>
        <v>1.7973178487487903E-3</v>
      </c>
      <c r="BX772" s="129">
        <f t="shared" ref="BX772" si="14849">P772/P777</f>
        <v>2.7070925825663237E-3</v>
      </c>
      <c r="BY772" s="130">
        <f t="shared" ref="BY772" si="14850">Q772/Q777</f>
        <v>4.7052311098809852E-3</v>
      </c>
      <c r="BZ772" s="131">
        <f t="shared" ref="BZ772" si="14851">R772/R777</f>
        <v>1.5857284440039642E-3</v>
      </c>
      <c r="CA772" s="132">
        <f t="shared" ref="CA772" si="14852">S772/S777</f>
        <v>3.3471155739318763E-3</v>
      </c>
      <c r="CB772" s="129">
        <f t="shared" ref="CB772" si="14853">T772/T777</f>
        <v>1.7921146953405018E-3</v>
      </c>
      <c r="CC772" s="130">
        <f t="shared" ref="CC772" si="14854">U772/U777</f>
        <v>1.8796992481203006E-3</v>
      </c>
      <c r="CD772" s="131">
        <f t="shared" ref="CD772" si="14855">V772/V777</f>
        <v>2.2192632046160675E-3</v>
      </c>
      <c r="CE772" s="132">
        <f t="shared" ref="CE772" si="14856">W772/W777</f>
        <v>1.927607624759049E-3</v>
      </c>
      <c r="CF772" s="129">
        <f t="shared" ref="CF772" si="14857">X772/X777</f>
        <v>1.1372251705837756E-3</v>
      </c>
      <c r="CG772" s="130">
        <f t="shared" ref="CG772" si="14858">Y772/Y777</f>
        <v>5.0420168067226894E-3</v>
      </c>
      <c r="CH772" s="131">
        <f t="shared" ref="CH772" si="14859">Z772/Z777</f>
        <v>3.3838458143298513E-3</v>
      </c>
      <c r="CI772" s="129">
        <f t="shared" ref="CI772" si="14860">AA772/AA777</f>
        <v>5.008347245409015E-3</v>
      </c>
      <c r="CJ772" s="135">
        <f t="shared" ref="CJ772" si="14861">AB772/AB777</f>
        <v>2.0733249051833121E-3</v>
      </c>
      <c r="CK772" s="136">
        <f t="shared" ref="CK772" si="14862">AC772/AC777</f>
        <v>6.1843127978101452E-3</v>
      </c>
    </row>
    <row r="773" spans="1:89" x14ac:dyDescent="0.15">
      <c r="A773" s="146" t="s">
        <v>36</v>
      </c>
      <c r="B773" s="203">
        <v>0</v>
      </c>
      <c r="C773" s="197">
        <v>4</v>
      </c>
      <c r="D773" s="198">
        <v>0</v>
      </c>
      <c r="E773" s="199">
        <v>1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1</v>
      </c>
      <c r="Z773" s="198">
        <v>0</v>
      </c>
      <c r="AA773" s="196">
        <v>0</v>
      </c>
      <c r="AB773" s="172">
        <f t="shared" si="14344"/>
        <v>0</v>
      </c>
      <c r="AC773" s="173">
        <f t="shared" si="14345"/>
        <v>6</v>
      </c>
      <c r="BI773" s="146" t="s">
        <v>36</v>
      </c>
      <c r="BJ773" s="129">
        <f>B773/B777</f>
        <v>0</v>
      </c>
      <c r="BK773" s="130">
        <f t="shared" ref="BK773" si="14863">C773/C777</f>
        <v>5.7786766830395843E-4</v>
      </c>
      <c r="BL773" s="131">
        <f t="shared" ref="BL773" si="14864">D773/D777</f>
        <v>0</v>
      </c>
      <c r="BM773" s="132">
        <f t="shared" ref="BM773" si="14865">E773/E777</f>
        <v>3.6483035388544326E-4</v>
      </c>
      <c r="BN773" s="129">
        <f t="shared" ref="BN773" si="14866">F773/F777</f>
        <v>0</v>
      </c>
      <c r="BO773" s="130">
        <f t="shared" ref="BO773" si="14867">G773/G777</f>
        <v>0</v>
      </c>
      <c r="BP773" s="131">
        <f t="shared" ref="BP773" si="14868">H773/H777</f>
        <v>0</v>
      </c>
      <c r="BQ773" s="132">
        <f t="shared" ref="BQ773" si="14869">I773/I777</f>
        <v>0</v>
      </c>
      <c r="BR773" s="129">
        <f t="shared" ref="BR773" si="14870">J773/J777</f>
        <v>0</v>
      </c>
      <c r="BS773" s="130">
        <f t="shared" ref="BS773" si="14871">K773/K777</f>
        <v>0</v>
      </c>
      <c r="BT773" s="131">
        <f t="shared" ref="BT773" si="14872">L773/L777</f>
        <v>0</v>
      </c>
      <c r="BU773" s="129">
        <f t="shared" ref="BU773" si="14873">M773/M777</f>
        <v>0</v>
      </c>
      <c r="BV773" s="133">
        <f t="shared" ref="BV773" si="14874">N773/N777</f>
        <v>0</v>
      </c>
      <c r="BW773" s="134">
        <f t="shared" ref="BW773" si="14875">O773/O777</f>
        <v>0</v>
      </c>
      <c r="BX773" s="129">
        <f t="shared" ref="BX773" si="14876">P773/P777</f>
        <v>0</v>
      </c>
      <c r="BY773" s="130">
        <f t="shared" ref="BY773" si="14877">Q773/Q777</f>
        <v>0</v>
      </c>
      <c r="BZ773" s="131">
        <f t="shared" ref="BZ773" si="14878">R773/R777</f>
        <v>0</v>
      </c>
      <c r="CA773" s="132">
        <f t="shared" ref="CA773" si="14879">S773/S777</f>
        <v>0</v>
      </c>
      <c r="CB773" s="129">
        <f t="shared" ref="CB773" si="14880">T773/T777</f>
        <v>0</v>
      </c>
      <c r="CC773" s="130">
        <f t="shared" ref="CC773" si="14881">U773/U777</f>
        <v>0</v>
      </c>
      <c r="CD773" s="131">
        <f t="shared" ref="CD773" si="14882">V773/V777</f>
        <v>0</v>
      </c>
      <c r="CE773" s="132">
        <f t="shared" ref="CE773" si="14883">W773/W777</f>
        <v>0</v>
      </c>
      <c r="CF773" s="129">
        <f t="shared" ref="CF773" si="14884">X773/X777</f>
        <v>0</v>
      </c>
      <c r="CG773" s="130">
        <f t="shared" ref="CG773" si="14885">Y773/Y777</f>
        <v>5.602240896358543E-4</v>
      </c>
      <c r="CH773" s="131">
        <f t="shared" ref="CH773" si="14886">Z773/Z777</f>
        <v>0</v>
      </c>
      <c r="CI773" s="129">
        <f t="shared" ref="CI773" si="14887">AA773/AA777</f>
        <v>0</v>
      </c>
      <c r="CJ773" s="135">
        <f t="shared" ref="CJ773" si="14888">AB773/AB777</f>
        <v>0</v>
      </c>
      <c r="CK773" s="136">
        <f t="shared" ref="CK773" si="14889">AC773/AC777</f>
        <v>1.0138217701328107E-4</v>
      </c>
    </row>
    <row r="774" spans="1:89" x14ac:dyDescent="0.15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4"/>
        <v>0</v>
      </c>
      <c r="AC774" s="173">
        <f t="shared" si="14345"/>
        <v>0</v>
      </c>
      <c r="BI774" s="137" t="s">
        <v>37</v>
      </c>
      <c r="BJ774" s="129">
        <f>B774/B777</f>
        <v>0</v>
      </c>
      <c r="BK774" s="130">
        <f t="shared" ref="BK774" si="14890">C774/C777</f>
        <v>0</v>
      </c>
      <c r="BL774" s="131">
        <f t="shared" ref="BL774" si="14891">D774/D777</f>
        <v>0</v>
      </c>
      <c r="BM774" s="132">
        <f t="shared" ref="BM774" si="14892">E774/E777</f>
        <v>0</v>
      </c>
      <c r="BN774" s="129">
        <f t="shared" ref="BN774" si="14893">F774/F777</f>
        <v>0</v>
      </c>
      <c r="BO774" s="130">
        <f t="shared" ref="BO774" si="14894">G774/G777</f>
        <v>0</v>
      </c>
      <c r="BP774" s="131">
        <f t="shared" ref="BP774" si="14895">H774/H777</f>
        <v>0</v>
      </c>
      <c r="BQ774" s="132">
        <f t="shared" ref="BQ774" si="14896">I774/I777</f>
        <v>0</v>
      </c>
      <c r="BR774" s="129">
        <f t="shared" ref="BR774" si="14897">J774/J777</f>
        <v>0</v>
      </c>
      <c r="BS774" s="130">
        <f t="shared" ref="BS774" si="14898">K774/K777</f>
        <v>0</v>
      </c>
      <c r="BT774" s="131">
        <f t="shared" ref="BT774" si="14899">L774/L777</f>
        <v>0</v>
      </c>
      <c r="BU774" s="129">
        <f t="shared" ref="BU774" si="14900">M774/M777</f>
        <v>0</v>
      </c>
      <c r="BV774" s="133">
        <f t="shared" ref="BV774" si="14901">N774/N777</f>
        <v>0</v>
      </c>
      <c r="BW774" s="134">
        <f t="shared" ref="BW774" si="14902">O774/O777</f>
        <v>0</v>
      </c>
      <c r="BX774" s="129">
        <f t="shared" ref="BX774" si="14903">P774/P777</f>
        <v>0</v>
      </c>
      <c r="BY774" s="130">
        <f t="shared" ref="BY774" si="14904">Q774/Q777</f>
        <v>0</v>
      </c>
      <c r="BZ774" s="131">
        <f t="shared" ref="BZ774" si="14905">R774/R777</f>
        <v>0</v>
      </c>
      <c r="CA774" s="132">
        <f t="shared" ref="CA774" si="14906">S774/S777</f>
        <v>0</v>
      </c>
      <c r="CB774" s="129">
        <f t="shared" ref="CB774" si="14907">T774/T777</f>
        <v>0</v>
      </c>
      <c r="CC774" s="130">
        <f t="shared" ref="CC774" si="14908">U774/U777</f>
        <v>0</v>
      </c>
      <c r="CD774" s="131">
        <f t="shared" ref="CD774" si="14909">V774/V777</f>
        <v>0</v>
      </c>
      <c r="CE774" s="132">
        <f t="shared" ref="CE774" si="14910">W774/W777</f>
        <v>0</v>
      </c>
      <c r="CF774" s="129">
        <f t="shared" ref="CF774" si="14911">X774/X777</f>
        <v>0</v>
      </c>
      <c r="CG774" s="130">
        <f t="shared" ref="CG774" si="14912">Y774/Y777</f>
        <v>0</v>
      </c>
      <c r="CH774" s="131">
        <f t="shared" ref="CH774" si="14913">Z774/Z777</f>
        <v>0</v>
      </c>
      <c r="CI774" s="129">
        <f t="shared" ref="CI774" si="14914">AA774/AA777</f>
        <v>0</v>
      </c>
      <c r="CJ774" s="135">
        <f t="shared" ref="CJ774" si="14915">AB774/AB777</f>
        <v>0</v>
      </c>
      <c r="CK774" s="136">
        <f t="shared" ref="CK774" si="14916">AC774/AC777</f>
        <v>0</v>
      </c>
    </row>
    <row r="775" spans="1:89" x14ac:dyDescent="0.15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4"/>
        <v>0</v>
      </c>
      <c r="AC775" s="173">
        <f t="shared" si="14345"/>
        <v>0</v>
      </c>
      <c r="BI775" s="146" t="s">
        <v>38</v>
      </c>
      <c r="BJ775" s="129">
        <f>B775/B777</f>
        <v>0</v>
      </c>
      <c r="BK775" s="130">
        <f t="shared" ref="BK775" si="14917">C775/C777</f>
        <v>0</v>
      </c>
      <c r="BL775" s="131">
        <f t="shared" ref="BL775" si="14918">D775/D777</f>
        <v>0</v>
      </c>
      <c r="BM775" s="132">
        <f t="shared" ref="BM775" si="14919">E775/E777</f>
        <v>0</v>
      </c>
      <c r="BN775" s="129">
        <f t="shared" ref="BN775" si="14920">F775/F777</f>
        <v>0</v>
      </c>
      <c r="BO775" s="130">
        <f t="shared" ref="BO775" si="14921">G775/G777</f>
        <v>0</v>
      </c>
      <c r="BP775" s="131">
        <f t="shared" ref="BP775" si="14922">H775/H777</f>
        <v>0</v>
      </c>
      <c r="BQ775" s="132">
        <f t="shared" ref="BQ775" si="14923">I775/I777</f>
        <v>0</v>
      </c>
      <c r="BR775" s="129">
        <f t="shared" ref="BR775" si="14924">J775/J777</f>
        <v>0</v>
      </c>
      <c r="BS775" s="130">
        <f t="shared" ref="BS775" si="14925">K775/K777</f>
        <v>0</v>
      </c>
      <c r="BT775" s="131">
        <f t="shared" ref="BT775" si="14926">L775/L777</f>
        <v>0</v>
      </c>
      <c r="BU775" s="129">
        <f t="shared" ref="BU775" si="14927">M775/M777</f>
        <v>0</v>
      </c>
      <c r="BV775" s="133">
        <f t="shared" ref="BV775" si="14928">N775/N777</f>
        <v>0</v>
      </c>
      <c r="BW775" s="134">
        <f t="shared" ref="BW775" si="14929">O775/O777</f>
        <v>0</v>
      </c>
      <c r="BX775" s="129">
        <f t="shared" ref="BX775" si="14930">P775/P777</f>
        <v>0</v>
      </c>
      <c r="BY775" s="130">
        <f t="shared" ref="BY775" si="14931">Q775/Q777</f>
        <v>0</v>
      </c>
      <c r="BZ775" s="131">
        <f t="shared" ref="BZ775" si="14932">R775/R777</f>
        <v>0</v>
      </c>
      <c r="CA775" s="132">
        <f t="shared" ref="CA775" si="14933">S775/S777</f>
        <v>0</v>
      </c>
      <c r="CB775" s="129">
        <f t="shared" ref="CB775" si="14934">T775/T777</f>
        <v>0</v>
      </c>
      <c r="CC775" s="130">
        <f t="shared" ref="CC775" si="14935">U775/U777</f>
        <v>0</v>
      </c>
      <c r="CD775" s="131">
        <f t="shared" ref="CD775" si="14936">V775/V777</f>
        <v>0</v>
      </c>
      <c r="CE775" s="132">
        <f t="shared" ref="CE775" si="14937">W775/W777</f>
        <v>0</v>
      </c>
      <c r="CF775" s="129">
        <f t="shared" ref="CF775" si="14938">X775/X777</f>
        <v>0</v>
      </c>
      <c r="CG775" s="130">
        <f t="shared" ref="CG775" si="14939">Y775/Y777</f>
        <v>0</v>
      </c>
      <c r="CH775" s="131">
        <f t="shared" ref="CH775" si="14940">Z775/Z777</f>
        <v>0</v>
      </c>
      <c r="CI775" s="129">
        <f t="shared" ref="CI775" si="14941">AA775/AA777</f>
        <v>0</v>
      </c>
      <c r="CJ775" s="135">
        <f t="shared" ref="CJ775" si="14942">AB775/AB777</f>
        <v>0</v>
      </c>
      <c r="CK775" s="136">
        <f t="shared" ref="CK775" si="14943">AC775/AC777</f>
        <v>0</v>
      </c>
    </row>
    <row r="776" spans="1:89" ht="14" thickBot="1" x14ac:dyDescent="0.2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4"/>
        <v>0</v>
      </c>
      <c r="AC776" s="173">
        <f t="shared" si="14345"/>
        <v>0</v>
      </c>
      <c r="BI776" s="137" t="s">
        <v>39</v>
      </c>
      <c r="BJ776" s="129">
        <f>B776/B777</f>
        <v>0</v>
      </c>
      <c r="BK776" s="130">
        <f t="shared" ref="BK776" si="14944">C776/C777</f>
        <v>0</v>
      </c>
      <c r="BL776" s="131">
        <f t="shared" ref="BL776" si="14945">D776/D777</f>
        <v>0</v>
      </c>
      <c r="BM776" s="132">
        <f t="shared" ref="BM776" si="14946">E776/E777</f>
        <v>0</v>
      </c>
      <c r="BN776" s="129">
        <f t="shared" ref="BN776" si="14947">F776/F777</f>
        <v>0</v>
      </c>
      <c r="BO776" s="130">
        <f t="shared" ref="BO776" si="14948">G776/G777</f>
        <v>0</v>
      </c>
      <c r="BP776" s="131">
        <f t="shared" ref="BP776" si="14949">H776/H777</f>
        <v>0</v>
      </c>
      <c r="BQ776" s="132">
        <f t="shared" ref="BQ776" si="14950">I776/I777</f>
        <v>0</v>
      </c>
      <c r="BR776" s="129">
        <f t="shared" ref="BR776" si="14951">J776/J777</f>
        <v>0</v>
      </c>
      <c r="BS776" s="130">
        <f t="shared" ref="BS776" si="14952">K776/K777</f>
        <v>0</v>
      </c>
      <c r="BT776" s="131">
        <f t="shared" ref="BT776" si="14953">L776/L777</f>
        <v>0</v>
      </c>
      <c r="BU776" s="129">
        <f t="shared" ref="BU776" si="14954">M776/M777</f>
        <v>0</v>
      </c>
      <c r="BV776" s="133">
        <f t="shared" ref="BV776" si="14955">N776/N777</f>
        <v>0</v>
      </c>
      <c r="BW776" s="134">
        <f t="shared" ref="BW776" si="14956">O776/O777</f>
        <v>0</v>
      </c>
      <c r="BX776" s="129">
        <f t="shared" ref="BX776" si="14957">P776/P777</f>
        <v>0</v>
      </c>
      <c r="BY776" s="130">
        <f t="shared" ref="BY776" si="14958">Q776/Q777</f>
        <v>0</v>
      </c>
      <c r="BZ776" s="131">
        <f t="shared" ref="BZ776" si="14959">R776/R777</f>
        <v>0</v>
      </c>
      <c r="CA776" s="132">
        <f t="shared" ref="CA776" si="14960">S776/S777</f>
        <v>0</v>
      </c>
      <c r="CB776" s="129">
        <f t="shared" ref="CB776" si="14961">T776/T777</f>
        <v>0</v>
      </c>
      <c r="CC776" s="130">
        <f t="shared" ref="CC776" si="14962">U776/U777</f>
        <v>0</v>
      </c>
      <c r="CD776" s="131">
        <f t="shared" ref="CD776" si="14963">V776/V777</f>
        <v>0</v>
      </c>
      <c r="CE776" s="132">
        <f t="shared" ref="CE776" si="14964">W776/W777</f>
        <v>0</v>
      </c>
      <c r="CF776" s="129">
        <f t="shared" ref="CF776" si="14965">X776/X777</f>
        <v>0</v>
      </c>
      <c r="CG776" s="130">
        <f t="shared" ref="CG776" si="14966">Y776/Y777</f>
        <v>0</v>
      </c>
      <c r="CH776" s="131">
        <f t="shared" ref="CH776" si="14967">Z776/Z777</f>
        <v>0</v>
      </c>
      <c r="CI776" s="129">
        <f t="shared" ref="CI776" si="14968">AA776/AA777</f>
        <v>0</v>
      </c>
      <c r="CJ776" s="135">
        <f t="shared" ref="CJ776" si="14969">AB776/AB777</f>
        <v>0</v>
      </c>
      <c r="CK776" s="136">
        <f t="shared" ref="CK776" si="14970">AC776/AC777</f>
        <v>0</v>
      </c>
    </row>
    <row r="777" spans="1:89" ht="15" thickTop="1" thickBot="1" x14ac:dyDescent="0.2">
      <c r="A777" s="269" t="s">
        <v>13</v>
      </c>
      <c r="B777" s="20">
        <f t="shared" ref="B777:AA777" si="14971">SUM(B754:B776)</f>
        <v>6812</v>
      </c>
      <c r="C777" s="21">
        <f t="shared" si="14971"/>
        <v>6922</v>
      </c>
      <c r="D777" s="20">
        <f t="shared" si="14971"/>
        <v>1828</v>
      </c>
      <c r="E777" s="21">
        <f t="shared" si="14971"/>
        <v>2741</v>
      </c>
      <c r="F777" s="20">
        <f t="shared" si="14971"/>
        <v>7158</v>
      </c>
      <c r="G777" s="21">
        <f t="shared" si="14971"/>
        <v>5306</v>
      </c>
      <c r="H777" s="20">
        <f t="shared" si="14971"/>
        <v>8739</v>
      </c>
      <c r="I777" s="21">
        <f t="shared" si="14971"/>
        <v>8529</v>
      </c>
      <c r="J777" s="20">
        <f t="shared" si="14971"/>
        <v>1083</v>
      </c>
      <c r="K777" s="21">
        <f t="shared" si="14971"/>
        <v>1064</v>
      </c>
      <c r="L777" s="20">
        <f t="shared" si="14971"/>
        <v>3451</v>
      </c>
      <c r="M777" s="21">
        <f t="shared" si="14971"/>
        <v>3323</v>
      </c>
      <c r="N777" s="20">
        <f t="shared" si="14971"/>
        <v>7016</v>
      </c>
      <c r="O777" s="21">
        <f t="shared" si="14971"/>
        <v>7233</v>
      </c>
      <c r="P777" s="20">
        <f t="shared" si="14971"/>
        <v>3694</v>
      </c>
      <c r="Q777" s="21">
        <f t="shared" si="14971"/>
        <v>3613</v>
      </c>
      <c r="R777" s="20">
        <f t="shared" si="14971"/>
        <v>5045</v>
      </c>
      <c r="S777" s="21">
        <f t="shared" si="14971"/>
        <v>5079</v>
      </c>
      <c r="T777" s="20">
        <f t="shared" si="14971"/>
        <v>558</v>
      </c>
      <c r="U777" s="21">
        <f t="shared" si="14971"/>
        <v>532</v>
      </c>
      <c r="V777" s="20">
        <f t="shared" si="14971"/>
        <v>4506</v>
      </c>
      <c r="W777" s="21">
        <f t="shared" si="14971"/>
        <v>4669</v>
      </c>
      <c r="X777" s="20">
        <f t="shared" si="14971"/>
        <v>2638</v>
      </c>
      <c r="Y777" s="21">
        <f t="shared" si="14971"/>
        <v>1785</v>
      </c>
      <c r="Z777" s="20">
        <f t="shared" si="14971"/>
        <v>6797</v>
      </c>
      <c r="AA777" s="21">
        <f t="shared" si="14971"/>
        <v>8386</v>
      </c>
      <c r="AB777" s="174">
        <f t="shared" ref="AB777:AC777" si="14972">SUM(AB753:AB776)</f>
        <v>59325</v>
      </c>
      <c r="AC777" s="175">
        <f t="shared" si="14972"/>
        <v>59182</v>
      </c>
      <c r="BI777" s="269" t="s">
        <v>13</v>
      </c>
      <c r="BJ777" s="155">
        <f>SUM(BJ753:BJ776)</f>
        <v>0.99999999999999989</v>
      </c>
      <c r="BK777" s="156">
        <f t="shared" ref="BK777:CK777" si="14973">SUM(BK753:BK776)</f>
        <v>1</v>
      </c>
      <c r="BL777" s="155">
        <f t="shared" si="14973"/>
        <v>0.99999999999999989</v>
      </c>
      <c r="BM777" s="156">
        <f t="shared" si="14973"/>
        <v>1</v>
      </c>
      <c r="BN777" s="155">
        <f t="shared" si="14973"/>
        <v>0.99999999999999989</v>
      </c>
      <c r="BO777" s="156">
        <f t="shared" si="14973"/>
        <v>1</v>
      </c>
      <c r="BP777" s="155">
        <f t="shared" si="14973"/>
        <v>0.99999999999999989</v>
      </c>
      <c r="BQ777" s="156">
        <f t="shared" si="14973"/>
        <v>0.99999999999999978</v>
      </c>
      <c r="BR777" s="155">
        <f t="shared" si="14973"/>
        <v>1.0000000000000002</v>
      </c>
      <c r="BS777" s="156">
        <f t="shared" si="14973"/>
        <v>1</v>
      </c>
      <c r="BT777" s="155">
        <f t="shared" si="14973"/>
        <v>1</v>
      </c>
      <c r="BU777" s="156">
        <f t="shared" si="14973"/>
        <v>1</v>
      </c>
      <c r="BV777" s="155">
        <f t="shared" si="14973"/>
        <v>0.99999999999999989</v>
      </c>
      <c r="BW777" s="156">
        <f t="shared" si="14973"/>
        <v>1</v>
      </c>
      <c r="BX777" s="155">
        <f t="shared" si="14973"/>
        <v>0.99999999999999989</v>
      </c>
      <c r="BY777" s="156">
        <f t="shared" si="14973"/>
        <v>0.99999999999999989</v>
      </c>
      <c r="BZ777" s="155">
        <f t="shared" si="14973"/>
        <v>1</v>
      </c>
      <c r="CA777" s="156">
        <f t="shared" si="14973"/>
        <v>0.99999999999999989</v>
      </c>
      <c r="CB777" s="155">
        <f t="shared" si="14973"/>
        <v>0.99999999999999978</v>
      </c>
      <c r="CC777" s="156">
        <f t="shared" si="14973"/>
        <v>0.99999999999999978</v>
      </c>
      <c r="CD777" s="155">
        <f t="shared" si="14973"/>
        <v>0.99999999999999989</v>
      </c>
      <c r="CE777" s="156">
        <f t="shared" si="14973"/>
        <v>0.99999999999999989</v>
      </c>
      <c r="CF777" s="155">
        <f t="shared" si="14973"/>
        <v>1</v>
      </c>
      <c r="CG777" s="156">
        <f t="shared" si="14973"/>
        <v>0.99999999999999989</v>
      </c>
      <c r="CH777" s="155">
        <f t="shared" si="14973"/>
        <v>0.99999999999999978</v>
      </c>
      <c r="CI777" s="156">
        <f t="shared" si="14973"/>
        <v>1</v>
      </c>
      <c r="CJ777" s="155">
        <f t="shared" si="14973"/>
        <v>1</v>
      </c>
      <c r="CK777" s="156">
        <f t="shared" si="14973"/>
        <v>1</v>
      </c>
    </row>
    <row r="778" spans="1:89" ht="14" thickTop="1" x14ac:dyDescent="0.15">
      <c r="A778" s="187"/>
    </row>
    <row r="780" spans="1:89" x14ac:dyDescent="0.15">
      <c r="A780" s="301">
        <f>+A749+1</f>
        <v>44130</v>
      </c>
      <c r="B780" s="301"/>
      <c r="C780" s="301"/>
      <c r="D780" s="301"/>
      <c r="BI780" s="300">
        <f>+BI718+2</f>
        <v>44130</v>
      </c>
      <c r="BJ780" s="300"/>
      <c r="BK780" s="300"/>
      <c r="BL780" s="300"/>
    </row>
    <row r="781" spans="1:89" ht="14" thickBot="1" x14ac:dyDescent="0.2">
      <c r="AE781" s="272" t="s">
        <v>84</v>
      </c>
    </row>
    <row r="782" spans="1:89" ht="15" thickTop="1" thickBot="1" x14ac:dyDescent="0.2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 x14ac:dyDescent="0.2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 x14ac:dyDescent="0.15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801</v>
      </c>
      <c r="AG784" s="186">
        <f t="shared" ref="AG784:AV786" si="14974">SUMIF($A$9:$A$32,$AE784,C$784:C$807)</f>
        <v>569</v>
      </c>
      <c r="AH784" s="127">
        <f t="shared" si="14974"/>
        <v>333</v>
      </c>
      <c r="AI784" s="180">
        <f t="shared" si="14974"/>
        <v>425</v>
      </c>
      <c r="AJ784" s="126">
        <f t="shared" si="14974"/>
        <v>782</v>
      </c>
      <c r="AK784" s="128">
        <f t="shared" si="14974"/>
        <v>438</v>
      </c>
      <c r="AL784" s="127">
        <f t="shared" si="14974"/>
        <v>818</v>
      </c>
      <c r="AM784" s="180">
        <f t="shared" si="14974"/>
        <v>699</v>
      </c>
      <c r="AN784" s="126">
        <f t="shared" si="14974"/>
        <v>128</v>
      </c>
      <c r="AO784" s="128">
        <f t="shared" si="14974"/>
        <v>285</v>
      </c>
      <c r="AP784" s="127">
        <f t="shared" si="14974"/>
        <v>190</v>
      </c>
      <c r="AQ784" s="126">
        <f t="shared" si="14974"/>
        <v>680</v>
      </c>
      <c r="AR784" s="179">
        <f t="shared" si="14974"/>
        <v>711</v>
      </c>
      <c r="AS784" s="181">
        <f t="shared" si="14974"/>
        <v>1070</v>
      </c>
      <c r="AT784" s="126">
        <f t="shared" si="14974"/>
        <v>466</v>
      </c>
      <c r="AU784" s="128">
        <f t="shared" si="14974"/>
        <v>484</v>
      </c>
      <c r="AV784" s="127">
        <f t="shared" si="14974"/>
        <v>571</v>
      </c>
      <c r="AW784" s="180">
        <f t="shared" ref="AW784:BE786" si="14975">SUMIF($A$9:$A$32,$AE784,S$784:S$807)</f>
        <v>486</v>
      </c>
      <c r="AX784" s="126">
        <f t="shared" si="14975"/>
        <v>66</v>
      </c>
      <c r="AY784" s="128">
        <f t="shared" si="14975"/>
        <v>265</v>
      </c>
      <c r="AZ784" s="127">
        <f t="shared" si="14975"/>
        <v>350</v>
      </c>
      <c r="BA784" s="180">
        <f t="shared" si="14975"/>
        <v>654</v>
      </c>
      <c r="BB784" s="126">
        <f t="shared" si="14975"/>
        <v>329</v>
      </c>
      <c r="BC784" s="128">
        <f t="shared" si="14975"/>
        <v>484</v>
      </c>
      <c r="BD784" s="184">
        <f t="shared" si="14975"/>
        <v>763</v>
      </c>
      <c r="BE784" s="185">
        <f t="shared" si="14975"/>
        <v>793</v>
      </c>
      <c r="BF784" s="170">
        <f>AF784+AH784+AJ784+AL784+AN784+AP784+AR784+AT784+AV784+AX784+AZ784+BB784+BD784</f>
        <v>6308</v>
      </c>
      <c r="BG784" s="171">
        <f>AG784+AI784+AK784+AM784+AO784+AQ784+AS784+AU784+AW784+AY784+BA784+BC784+BE784</f>
        <v>7332</v>
      </c>
      <c r="BI784" s="125" t="s">
        <v>16</v>
      </c>
      <c r="BJ784" s="129">
        <f>B784/B808</f>
        <v>0</v>
      </c>
      <c r="BK784" s="130">
        <f t="shared" ref="BK784" si="14976">C784/C808</f>
        <v>0</v>
      </c>
      <c r="BL784" s="131">
        <f t="shared" ref="BL784" si="14977">D784/D808</f>
        <v>0</v>
      </c>
      <c r="BM784" s="132">
        <f t="shared" ref="BM784" si="14978">E784/E808</f>
        <v>0</v>
      </c>
      <c r="BN784" s="129">
        <f t="shared" ref="BN784" si="14979">F784/F808</f>
        <v>0</v>
      </c>
      <c r="BO784" s="130">
        <f t="shared" ref="BO784" si="14980">G784/G808</f>
        <v>0</v>
      </c>
      <c r="BP784" s="131">
        <f t="shared" ref="BP784" si="14981">H784/H808</f>
        <v>0</v>
      </c>
      <c r="BQ784" s="132">
        <f t="shared" ref="BQ784" si="14982">I784/I808</f>
        <v>0</v>
      </c>
      <c r="BR784" s="129">
        <f t="shared" ref="BR784" si="14983">J784/J808</f>
        <v>0</v>
      </c>
      <c r="BS784" s="130">
        <f t="shared" ref="BS784" si="14984">K784/K808</f>
        <v>0</v>
      </c>
      <c r="BT784" s="131">
        <f t="shared" ref="BT784" si="14985">L784/L808</f>
        <v>0</v>
      </c>
      <c r="BU784" s="129">
        <f t="shared" ref="BU784" si="14986">M784/M808</f>
        <v>0</v>
      </c>
      <c r="BV784" s="133">
        <f t="shared" ref="BV784" si="14987">N784/N808</f>
        <v>0</v>
      </c>
      <c r="BW784" s="134">
        <f t="shared" ref="BW784" si="14988">O784/O808</f>
        <v>0</v>
      </c>
      <c r="BX784" s="129">
        <f t="shared" ref="BX784" si="14989">P784/P808</f>
        <v>0</v>
      </c>
      <c r="BY784" s="130">
        <f t="shared" ref="BY784" si="14990">Q784/Q808</f>
        <v>0</v>
      </c>
      <c r="BZ784" s="131">
        <f t="shared" ref="BZ784" si="14991">R784/R808</f>
        <v>0</v>
      </c>
      <c r="CA784" s="132">
        <f t="shared" ref="CA784" si="14992">S784/S808</f>
        <v>0</v>
      </c>
      <c r="CB784" s="129">
        <f t="shared" ref="CB784" si="14993">T784/T808</f>
        <v>0</v>
      </c>
      <c r="CC784" s="130">
        <f t="shared" ref="CC784" si="14994">U784/U808</f>
        <v>0</v>
      </c>
      <c r="CD784" s="131">
        <f t="shared" ref="CD784" si="14995">V784/V808</f>
        <v>0</v>
      </c>
      <c r="CE784" s="132">
        <f t="shared" ref="CE784" si="14996">W784/W808</f>
        <v>0</v>
      </c>
      <c r="CF784" s="129">
        <f t="shared" ref="CF784" si="14997">X784/X808</f>
        <v>0</v>
      </c>
      <c r="CG784" s="130">
        <f t="shared" ref="CG784" si="14998">Y784/Y808</f>
        <v>0</v>
      </c>
      <c r="CH784" s="131">
        <f t="shared" ref="CH784" si="14999">Z784/Z808</f>
        <v>0</v>
      </c>
      <c r="CI784" s="129">
        <f t="shared" ref="CI784" si="15000">AA784/AA808</f>
        <v>0</v>
      </c>
      <c r="CJ784" s="135">
        <f t="shared" ref="CJ784" si="15001">AB784/AB808</f>
        <v>0</v>
      </c>
      <c r="CK784" s="136">
        <f t="shared" ref="CK784" si="15002">AC784/AC808</f>
        <v>0</v>
      </c>
    </row>
    <row r="785" spans="1:89" x14ac:dyDescent="0.15">
      <c r="A785" s="137" t="s">
        <v>17</v>
      </c>
      <c r="B785" s="189">
        <v>0</v>
      </c>
      <c r="C785" s="190">
        <v>0</v>
      </c>
      <c r="D785" s="191">
        <v>0</v>
      </c>
      <c r="E785" s="192">
        <v>0</v>
      </c>
      <c r="F785" s="189">
        <v>0</v>
      </c>
      <c r="G785" s="193">
        <v>0</v>
      </c>
      <c r="H785" s="191">
        <v>0</v>
      </c>
      <c r="I785" s="192">
        <v>0</v>
      </c>
      <c r="J785" s="189">
        <v>0</v>
      </c>
      <c r="K785" s="193">
        <v>0</v>
      </c>
      <c r="L785" s="191">
        <v>0</v>
      </c>
      <c r="M785" s="189">
        <v>0</v>
      </c>
      <c r="N785" s="194">
        <v>0</v>
      </c>
      <c r="O785" s="195">
        <v>0</v>
      </c>
      <c r="P785" s="189">
        <v>0</v>
      </c>
      <c r="Q785" s="193">
        <v>0</v>
      </c>
      <c r="R785" s="191">
        <v>0</v>
      </c>
      <c r="S785" s="192">
        <v>0</v>
      </c>
      <c r="T785" s="189">
        <v>0</v>
      </c>
      <c r="U785" s="193">
        <v>0</v>
      </c>
      <c r="V785" s="191">
        <v>0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807" si="15003">SUM(B785,D785,F785,H785,J785,L785,N785,P785,R785,T785,V785,X785,Z785)</f>
        <v>0</v>
      </c>
      <c r="AC785" s="173">
        <f t="shared" ref="AC785:AC807" si="15004">SUM(C785,E785,G785,I785,K785,M785,O785,Q785,S785,U785,W785,Y785,AA785)</f>
        <v>0</v>
      </c>
      <c r="AE785" s="277" t="str">
        <f>$AE$10</f>
        <v>08:00 - 08:59</v>
      </c>
      <c r="AF785" s="126">
        <f>SUMIF($A$9:$A$32,$AE785,B$784:B$807)</f>
        <v>696</v>
      </c>
      <c r="AG785" s="190">
        <f t="shared" si="14974"/>
        <v>479</v>
      </c>
      <c r="AH785" s="191">
        <f t="shared" si="14974"/>
        <v>245</v>
      </c>
      <c r="AI785" s="192">
        <f t="shared" si="14974"/>
        <v>254</v>
      </c>
      <c r="AJ785" s="278">
        <f t="shared" si="14974"/>
        <v>786</v>
      </c>
      <c r="AK785" s="193">
        <f t="shared" si="14974"/>
        <v>283</v>
      </c>
      <c r="AL785" s="191">
        <f t="shared" si="14974"/>
        <v>835</v>
      </c>
      <c r="AM785" s="192">
        <f t="shared" si="14974"/>
        <v>649</v>
      </c>
      <c r="AN785" s="278">
        <f t="shared" si="14974"/>
        <v>119</v>
      </c>
      <c r="AO785" s="193">
        <f t="shared" si="14974"/>
        <v>264</v>
      </c>
      <c r="AP785" s="191">
        <f t="shared" si="14974"/>
        <v>191</v>
      </c>
      <c r="AQ785" s="278">
        <f t="shared" si="14974"/>
        <v>567</v>
      </c>
      <c r="AR785" s="194">
        <f t="shared" si="14974"/>
        <v>679</v>
      </c>
      <c r="AS785" s="195">
        <f t="shared" si="14974"/>
        <v>878</v>
      </c>
      <c r="AT785" s="278">
        <f t="shared" si="14974"/>
        <v>438</v>
      </c>
      <c r="AU785" s="193">
        <f t="shared" si="14974"/>
        <v>422</v>
      </c>
      <c r="AV785" s="191">
        <f t="shared" si="14974"/>
        <v>600</v>
      </c>
      <c r="AW785" s="192">
        <f t="shared" si="14975"/>
        <v>431</v>
      </c>
      <c r="AX785" s="278">
        <f t="shared" si="14975"/>
        <v>65</v>
      </c>
      <c r="AY785" s="193">
        <f t="shared" si="14975"/>
        <v>224</v>
      </c>
      <c r="AZ785" s="191">
        <f t="shared" si="14975"/>
        <v>317</v>
      </c>
      <c r="BA785" s="192">
        <f t="shared" si="14975"/>
        <v>553</v>
      </c>
      <c r="BB785" s="278">
        <f t="shared" si="14975"/>
        <v>322</v>
      </c>
      <c r="BC785" s="193">
        <f t="shared" si="14975"/>
        <v>271</v>
      </c>
      <c r="BD785" s="191">
        <f t="shared" si="14975"/>
        <v>660</v>
      </c>
      <c r="BE785" s="278">
        <f t="shared" si="14975"/>
        <v>634</v>
      </c>
      <c r="BF785" s="172">
        <f>SUM(AF785,AH785,AJ785,AL785,AN785,AP785,AR785,AT785,AV785,AX785,AZ785,BB785,BD785)</f>
        <v>5953</v>
      </c>
      <c r="BG785" s="173">
        <f>SUM(AG785,AI785,AK785,AM785,AO785,AQ785,AS785,AU785,AW785,AY785,BA785,BC785,BE785)</f>
        <v>5909</v>
      </c>
      <c r="BI785" s="137" t="s">
        <v>17</v>
      </c>
      <c r="BJ785" s="129">
        <f>B785/B808</f>
        <v>0</v>
      </c>
      <c r="BK785" s="130">
        <f t="shared" ref="BK785" si="15005">C785/C808</f>
        <v>0</v>
      </c>
      <c r="BL785" s="131">
        <f t="shared" ref="BL785" si="15006">D785/D808</f>
        <v>0</v>
      </c>
      <c r="BM785" s="132">
        <f t="shared" ref="BM785" si="15007">E785/E808</f>
        <v>0</v>
      </c>
      <c r="BN785" s="129">
        <f t="shared" ref="BN785" si="15008">F785/F808</f>
        <v>0</v>
      </c>
      <c r="BO785" s="130">
        <f t="shared" ref="BO785" si="15009">G785/G808</f>
        <v>0</v>
      </c>
      <c r="BP785" s="131">
        <f t="shared" ref="BP785" si="15010">H785/H808</f>
        <v>0</v>
      </c>
      <c r="BQ785" s="132">
        <f t="shared" ref="BQ785" si="15011">I785/I808</f>
        <v>0</v>
      </c>
      <c r="BR785" s="129">
        <f t="shared" ref="BR785" si="15012">J785/J808</f>
        <v>0</v>
      </c>
      <c r="BS785" s="130">
        <f t="shared" ref="BS785" si="15013">K785/K808</f>
        <v>0</v>
      </c>
      <c r="BT785" s="131">
        <f t="shared" ref="BT785" si="15014">L785/L808</f>
        <v>0</v>
      </c>
      <c r="BU785" s="129">
        <f t="shared" ref="BU785" si="15015">M785/M808</f>
        <v>0</v>
      </c>
      <c r="BV785" s="133">
        <f t="shared" ref="BV785" si="15016">N785/N808</f>
        <v>0</v>
      </c>
      <c r="BW785" s="134">
        <f t="shared" ref="BW785" si="15017">O785/O808</f>
        <v>0</v>
      </c>
      <c r="BX785" s="129">
        <f t="shared" ref="BX785" si="15018">P785/P808</f>
        <v>0</v>
      </c>
      <c r="BY785" s="130">
        <f t="shared" ref="BY785" si="15019">Q785/Q808</f>
        <v>0</v>
      </c>
      <c r="BZ785" s="131">
        <f t="shared" ref="BZ785" si="15020">R785/R808</f>
        <v>0</v>
      </c>
      <c r="CA785" s="132">
        <f t="shared" ref="CA785" si="15021">S785/S808</f>
        <v>0</v>
      </c>
      <c r="CB785" s="129">
        <f t="shared" ref="CB785" si="15022">T785/T808</f>
        <v>0</v>
      </c>
      <c r="CC785" s="130">
        <f t="shared" ref="CC785" si="15023">U785/U808</f>
        <v>0</v>
      </c>
      <c r="CD785" s="131">
        <f t="shared" ref="CD785" si="15024">V785/V808</f>
        <v>0</v>
      </c>
      <c r="CE785" s="132">
        <f t="shared" ref="CE785" si="15025">W785/W808</f>
        <v>0</v>
      </c>
      <c r="CF785" s="129">
        <f t="shared" ref="CF785" si="15026">X785/X808</f>
        <v>0</v>
      </c>
      <c r="CG785" s="130">
        <f t="shared" ref="CG785" si="15027">Y785/Y808</f>
        <v>0</v>
      </c>
      <c r="CH785" s="131">
        <f t="shared" ref="CH785" si="15028">Z785/Z808</f>
        <v>0</v>
      </c>
      <c r="CI785" s="129">
        <f t="shared" ref="CI785" si="15029">AA785/AA808</f>
        <v>0</v>
      </c>
      <c r="CJ785" s="135">
        <f t="shared" ref="CJ785" si="15030">AB785/AB808</f>
        <v>0</v>
      </c>
      <c r="CK785" s="136">
        <f t="shared" ref="CK785" si="15031">AC785/AC808</f>
        <v>0</v>
      </c>
    </row>
    <row r="786" spans="1:89" ht="14" thickBot="1" x14ac:dyDescent="0.2">
      <c r="A786" s="146" t="s">
        <v>18</v>
      </c>
      <c r="B786" s="196">
        <v>490</v>
      </c>
      <c r="C786" s="197">
        <v>0</v>
      </c>
      <c r="D786" s="198">
        <v>243</v>
      </c>
      <c r="E786" s="199">
        <v>2</v>
      </c>
      <c r="F786" s="196">
        <v>444</v>
      </c>
      <c r="G786" s="200">
        <v>6</v>
      </c>
      <c r="H786" s="198">
        <v>386</v>
      </c>
      <c r="I786" s="199">
        <v>52</v>
      </c>
      <c r="J786" s="196">
        <v>39</v>
      </c>
      <c r="K786" s="200">
        <v>8</v>
      </c>
      <c r="L786" s="198">
        <v>14</v>
      </c>
      <c r="M786" s="196">
        <v>42</v>
      </c>
      <c r="N786" s="201">
        <v>123</v>
      </c>
      <c r="O786" s="202">
        <v>23</v>
      </c>
      <c r="P786" s="196">
        <v>51</v>
      </c>
      <c r="Q786" s="200">
        <v>0</v>
      </c>
      <c r="R786" s="198">
        <v>0</v>
      </c>
      <c r="S786" s="199">
        <v>0</v>
      </c>
      <c r="T786" s="196">
        <v>0</v>
      </c>
      <c r="U786" s="200">
        <v>0</v>
      </c>
      <c r="V786" s="198">
        <v>0</v>
      </c>
      <c r="W786" s="199">
        <v>0</v>
      </c>
      <c r="X786" s="196">
        <v>0</v>
      </c>
      <c r="Y786" s="200">
        <v>0</v>
      </c>
      <c r="Z786" s="198">
        <v>0</v>
      </c>
      <c r="AA786" s="196">
        <v>0</v>
      </c>
      <c r="AB786" s="172">
        <f t="shared" si="15003"/>
        <v>1790</v>
      </c>
      <c r="AC786" s="173">
        <f t="shared" si="15004"/>
        <v>133</v>
      </c>
      <c r="AE786" s="275">
        <f>$AE$11</f>
        <v>0</v>
      </c>
      <c r="AF786" s="126">
        <f>SUMIF($A$9:$A$32,$AE786,B$784:B$807)</f>
        <v>0</v>
      </c>
      <c r="AG786" s="197">
        <f t="shared" si="14974"/>
        <v>0</v>
      </c>
      <c r="AH786" s="198">
        <f t="shared" si="14974"/>
        <v>0</v>
      </c>
      <c r="AI786" s="199">
        <f t="shared" si="14974"/>
        <v>0</v>
      </c>
      <c r="AJ786" s="196">
        <f t="shared" si="14974"/>
        <v>0</v>
      </c>
      <c r="AK786" s="200">
        <f t="shared" si="14974"/>
        <v>0</v>
      </c>
      <c r="AL786" s="198">
        <f t="shared" si="14974"/>
        <v>0</v>
      </c>
      <c r="AM786" s="199">
        <f t="shared" si="14974"/>
        <v>0</v>
      </c>
      <c r="AN786" s="196">
        <f t="shared" si="14974"/>
        <v>0</v>
      </c>
      <c r="AO786" s="200">
        <f t="shared" si="14974"/>
        <v>0</v>
      </c>
      <c r="AP786" s="198">
        <f t="shared" si="14974"/>
        <v>0</v>
      </c>
      <c r="AQ786" s="196">
        <f t="shared" si="14974"/>
        <v>0</v>
      </c>
      <c r="AR786" s="201">
        <f t="shared" si="14974"/>
        <v>0</v>
      </c>
      <c r="AS786" s="202">
        <f t="shared" si="14974"/>
        <v>0</v>
      </c>
      <c r="AT786" s="196">
        <f t="shared" si="14974"/>
        <v>0</v>
      </c>
      <c r="AU786" s="200">
        <f t="shared" si="14974"/>
        <v>0</v>
      </c>
      <c r="AV786" s="198">
        <f t="shared" si="14974"/>
        <v>0</v>
      </c>
      <c r="AW786" s="199">
        <f t="shared" si="14975"/>
        <v>0</v>
      </c>
      <c r="AX786" s="196">
        <f t="shared" si="14975"/>
        <v>0</v>
      </c>
      <c r="AY786" s="200">
        <f t="shared" si="14975"/>
        <v>0</v>
      </c>
      <c r="AZ786" s="198">
        <f t="shared" si="14975"/>
        <v>0</v>
      </c>
      <c r="BA786" s="199">
        <f t="shared" si="14975"/>
        <v>0</v>
      </c>
      <c r="BB786" s="196">
        <f t="shared" si="14975"/>
        <v>0</v>
      </c>
      <c r="BC786" s="200">
        <f t="shared" si="14975"/>
        <v>0</v>
      </c>
      <c r="BD786" s="198">
        <f t="shared" si="14975"/>
        <v>0</v>
      </c>
      <c r="BE786" s="196">
        <f t="shared" si="14975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5.4329748309125181E-2</v>
      </c>
      <c r="BK786" s="130">
        <f t="shared" ref="BK786" si="15032">C786/C808</f>
        <v>0</v>
      </c>
      <c r="BL786" s="131">
        <f t="shared" ref="BL786" si="15033">D786/D808</f>
        <v>6.6520667944155495E-2</v>
      </c>
      <c r="BM786" s="132">
        <f t="shared" ref="BM786" si="15034">E786/E808</f>
        <v>5.0722799898554399E-4</v>
      </c>
      <c r="BN786" s="129">
        <f t="shared" ref="BN786" si="15035">F786/F808</f>
        <v>4.9229404590309347E-2</v>
      </c>
      <c r="BO786" s="130">
        <f t="shared" ref="BO786" si="15036">G786/G808</f>
        <v>8.6931324253839467E-4</v>
      </c>
      <c r="BP786" s="131">
        <f t="shared" ref="BP786" si="15037">H786/H808</f>
        <v>3.5481202316389376E-2</v>
      </c>
      <c r="BQ786" s="132">
        <f t="shared" ref="BQ786" si="15038">I786/I808</f>
        <v>4.9980776624375242E-3</v>
      </c>
      <c r="BR786" s="129">
        <f t="shared" ref="BR786" si="15039">J786/J808</f>
        <v>1.6731016731016731E-2</v>
      </c>
      <c r="BS786" s="130">
        <f t="shared" ref="BS786" si="15040">K786/K808</f>
        <v>3.822264691829909E-3</v>
      </c>
      <c r="BT786" s="131">
        <f t="shared" ref="BT786" si="15041">L786/L808</f>
        <v>2.7375831052014079E-3</v>
      </c>
      <c r="BU786" s="129">
        <f t="shared" ref="BU786" si="15042">M786/M808</f>
        <v>8.1855388813096858E-3</v>
      </c>
      <c r="BV786" s="133">
        <f t="shared" ref="BV786" si="15043">N786/N808</f>
        <v>1.2407949157671743E-2</v>
      </c>
      <c r="BW786" s="134">
        <f t="shared" ref="BW786" si="15044">O786/O808</f>
        <v>2.2183641975308641E-3</v>
      </c>
      <c r="BX786" s="129">
        <f t="shared" ref="BX786" si="15045">P786/P808</f>
        <v>9.7087378640776691E-3</v>
      </c>
      <c r="BY786" s="130">
        <f t="shared" ref="BY786" si="15046">Q786/Q808</f>
        <v>0</v>
      </c>
      <c r="BZ786" s="131">
        <f t="shared" ref="BZ786" si="15047">R786/R808</f>
        <v>0</v>
      </c>
      <c r="CA786" s="132">
        <f t="shared" ref="CA786" si="15048">S786/S808</f>
        <v>0</v>
      </c>
      <c r="CB786" s="129">
        <f t="shared" ref="CB786" si="15049">T786/T808</f>
        <v>0</v>
      </c>
      <c r="CC786" s="130">
        <f t="shared" ref="CC786" si="15050">U786/U808</f>
        <v>0</v>
      </c>
      <c r="CD786" s="131">
        <f t="shared" ref="CD786" si="15051">V786/V808</f>
        <v>0</v>
      </c>
      <c r="CE786" s="132">
        <f t="shared" ref="CE786" si="15052">W786/W808</f>
        <v>0</v>
      </c>
      <c r="CF786" s="129">
        <f t="shared" ref="CF786" si="15053">X786/X808</f>
        <v>0</v>
      </c>
      <c r="CG786" s="130">
        <f t="shared" ref="CG786" si="15054">Y786/Y808</f>
        <v>0</v>
      </c>
      <c r="CH786" s="131">
        <f t="shared" ref="CH786" si="15055">Z786/Z808</f>
        <v>0</v>
      </c>
      <c r="CI786" s="129">
        <f t="shared" ref="CI786" si="15056">AA786/AA808</f>
        <v>0</v>
      </c>
      <c r="CJ786" s="135">
        <f t="shared" ref="CJ786" si="15057">AB786/AB808</f>
        <v>2.1938156459500202E-2</v>
      </c>
      <c r="CK786" s="136">
        <f t="shared" ref="CK786" si="15058">AC786/AC808</f>
        <v>1.6333247368873498E-3</v>
      </c>
    </row>
    <row r="787" spans="1:89" ht="15" thickTop="1" thickBot="1" x14ac:dyDescent="0.2">
      <c r="A787" s="137" t="s">
        <v>19</v>
      </c>
      <c r="B787" s="189">
        <v>1043</v>
      </c>
      <c r="C787" s="190">
        <v>0</v>
      </c>
      <c r="D787" s="191">
        <v>465</v>
      </c>
      <c r="E787" s="192">
        <v>6</v>
      </c>
      <c r="F787" s="189">
        <v>952</v>
      </c>
      <c r="G787" s="193">
        <v>144</v>
      </c>
      <c r="H787" s="191">
        <v>882</v>
      </c>
      <c r="I787" s="192">
        <v>298</v>
      </c>
      <c r="J787" s="189">
        <v>108</v>
      </c>
      <c r="K787" s="193">
        <v>169</v>
      </c>
      <c r="L787" s="191">
        <v>169</v>
      </c>
      <c r="M787" s="189">
        <v>398</v>
      </c>
      <c r="N787" s="194">
        <v>675</v>
      </c>
      <c r="O787" s="195">
        <v>921</v>
      </c>
      <c r="P787" s="189">
        <v>415</v>
      </c>
      <c r="Q787" s="193">
        <v>545</v>
      </c>
      <c r="R787" s="191">
        <v>419</v>
      </c>
      <c r="S787" s="192">
        <v>460</v>
      </c>
      <c r="T787" s="189">
        <v>27</v>
      </c>
      <c r="U787" s="193">
        <v>231</v>
      </c>
      <c r="V787" s="191">
        <v>272</v>
      </c>
      <c r="W787" s="192">
        <v>591</v>
      </c>
      <c r="X787" s="189">
        <v>308</v>
      </c>
      <c r="Y787" s="193">
        <v>334</v>
      </c>
      <c r="Z787" s="191">
        <v>733</v>
      </c>
      <c r="AA787" s="189">
        <v>689</v>
      </c>
      <c r="AB787" s="172">
        <f t="shared" si="15003"/>
        <v>6468</v>
      </c>
      <c r="AC787" s="173">
        <f t="shared" si="15004"/>
        <v>4786</v>
      </c>
      <c r="AE787" s="269" t="s">
        <v>13</v>
      </c>
      <c r="AF787" s="20">
        <f t="shared" ref="AF787:BG787" si="15059">SUM(AF784:AF786)</f>
        <v>1497</v>
      </c>
      <c r="AG787" s="21">
        <f t="shared" si="15059"/>
        <v>1048</v>
      </c>
      <c r="AH787" s="20">
        <f t="shared" si="15059"/>
        <v>578</v>
      </c>
      <c r="AI787" s="21">
        <f t="shared" si="15059"/>
        <v>679</v>
      </c>
      <c r="AJ787" s="20">
        <f t="shared" si="15059"/>
        <v>1568</v>
      </c>
      <c r="AK787" s="21">
        <f t="shared" si="15059"/>
        <v>721</v>
      </c>
      <c r="AL787" s="20">
        <f t="shared" si="15059"/>
        <v>1653</v>
      </c>
      <c r="AM787" s="21">
        <f t="shared" si="15059"/>
        <v>1348</v>
      </c>
      <c r="AN787" s="20">
        <f t="shared" si="15059"/>
        <v>247</v>
      </c>
      <c r="AO787" s="21">
        <f t="shared" si="15059"/>
        <v>549</v>
      </c>
      <c r="AP787" s="20">
        <f t="shared" si="15059"/>
        <v>381</v>
      </c>
      <c r="AQ787" s="21">
        <f t="shared" si="15059"/>
        <v>1247</v>
      </c>
      <c r="AR787" s="20">
        <f t="shared" si="15059"/>
        <v>1390</v>
      </c>
      <c r="AS787" s="21">
        <f t="shared" si="15059"/>
        <v>1948</v>
      </c>
      <c r="AT787" s="20">
        <f t="shared" si="15059"/>
        <v>904</v>
      </c>
      <c r="AU787" s="21">
        <f t="shared" si="15059"/>
        <v>906</v>
      </c>
      <c r="AV787" s="20">
        <f t="shared" si="15059"/>
        <v>1171</v>
      </c>
      <c r="AW787" s="21">
        <f t="shared" si="15059"/>
        <v>917</v>
      </c>
      <c r="AX787" s="20">
        <f t="shared" si="15059"/>
        <v>131</v>
      </c>
      <c r="AY787" s="21">
        <f t="shared" si="15059"/>
        <v>489</v>
      </c>
      <c r="AZ787" s="20">
        <f t="shared" si="15059"/>
        <v>667</v>
      </c>
      <c r="BA787" s="21">
        <f t="shared" si="15059"/>
        <v>1207</v>
      </c>
      <c r="BB787" s="20">
        <f t="shared" si="15059"/>
        <v>651</v>
      </c>
      <c r="BC787" s="21">
        <f t="shared" si="15059"/>
        <v>755</v>
      </c>
      <c r="BD787" s="20">
        <f t="shared" si="15059"/>
        <v>1423</v>
      </c>
      <c r="BE787" s="21">
        <f t="shared" si="15059"/>
        <v>1427</v>
      </c>
      <c r="BF787" s="174">
        <f t="shared" si="15059"/>
        <v>12261</v>
      </c>
      <c r="BG787" s="175">
        <f t="shared" si="15059"/>
        <v>13241</v>
      </c>
      <c r="BI787" s="137" t="s">
        <v>19</v>
      </c>
      <c r="BJ787" s="129">
        <f>B787/B808</f>
        <v>0.11564474997228075</v>
      </c>
      <c r="BK787" s="130">
        <f t="shared" ref="BK787" si="15060">C787/C808</f>
        <v>0</v>
      </c>
      <c r="BL787" s="131">
        <f t="shared" ref="BL787" si="15061">D787/D808</f>
        <v>0.12729263618943334</v>
      </c>
      <c r="BM787" s="132">
        <f t="shared" ref="BM787" si="15062">E787/E808</f>
        <v>1.5216839969566321E-3</v>
      </c>
      <c r="BN787" s="129">
        <f t="shared" ref="BN787" si="15063">F787/F808</f>
        <v>0.10555493957201463</v>
      </c>
      <c r="BO787" s="130">
        <f t="shared" ref="BO787" si="15064">G787/G808</f>
        <v>2.0863517820921471E-2</v>
      </c>
      <c r="BP787" s="131">
        <f t="shared" ref="BP787" si="15065">H787/H808</f>
        <v>8.1073628090817168E-2</v>
      </c>
      <c r="BQ787" s="132">
        <f t="shared" ref="BQ787" si="15066">I787/I808</f>
        <v>2.8642829680891966E-2</v>
      </c>
      <c r="BR787" s="129">
        <f t="shared" ref="BR787" si="15067">J787/J808</f>
        <v>4.633204633204633E-2</v>
      </c>
      <c r="BS787" s="130">
        <f t="shared" ref="BS787" si="15068">K787/K808</f>
        <v>8.0745341614906832E-2</v>
      </c>
      <c r="BT787" s="131">
        <f t="shared" ref="BT787" si="15069">L787/L808</f>
        <v>3.3046538912788422E-2</v>
      </c>
      <c r="BU787" s="129">
        <f t="shared" ref="BU787" si="15070">M787/M808</f>
        <v>7.7567725589553688E-2</v>
      </c>
      <c r="BV787" s="133">
        <f t="shared" ref="BV787" si="15071">N787/N808</f>
        <v>6.809240391405226E-2</v>
      </c>
      <c r="BW787" s="134">
        <f t="shared" ref="BW787" si="15072">O787/O808</f>
        <v>8.8831018518518517E-2</v>
      </c>
      <c r="BX787" s="129">
        <f t="shared" ref="BX787" si="15073">P787/P808</f>
        <v>7.9002474776318291E-2</v>
      </c>
      <c r="BY787" s="130">
        <f t="shared" ref="BY787" si="15074">Q787/Q808</f>
        <v>9.8553345388788433E-2</v>
      </c>
      <c r="BZ787" s="131">
        <f t="shared" ref="BZ787" si="15075">R787/R808</f>
        <v>6.6741000318572788E-2</v>
      </c>
      <c r="CA787" s="132">
        <f t="shared" ref="CA787" si="15076">S787/S808</f>
        <v>6.7966903073286053E-2</v>
      </c>
      <c r="CB787" s="129">
        <f t="shared" ref="CB787" si="15077">T787/T808</f>
        <v>1.8987341772151899E-2</v>
      </c>
      <c r="CC787" s="130">
        <f t="shared" ref="CC787" si="15078">U787/U808</f>
        <v>0.14845758354755784</v>
      </c>
      <c r="CD787" s="131">
        <f t="shared" ref="CD787" si="15079">V787/V808</f>
        <v>4.6856158484065463E-2</v>
      </c>
      <c r="CE787" s="132">
        <f t="shared" ref="CE787" si="15080">W787/W808</f>
        <v>9.7044334975369462E-2</v>
      </c>
      <c r="CF787" s="129">
        <f t="shared" ref="CF787" si="15081">X787/X808</f>
        <v>7.3089700996677748E-2</v>
      </c>
      <c r="CG787" s="130">
        <f t="shared" ref="CG787" si="15082">Y787/Y808</f>
        <v>9.8525073746312683E-2</v>
      </c>
      <c r="CH787" s="131">
        <f t="shared" ref="CH787" si="15083">Z787/Z808</f>
        <v>8.4320717818934771E-2</v>
      </c>
      <c r="CI787" s="129">
        <f t="shared" ref="CI787" si="15084">AA787/AA808</f>
        <v>6.4749553613382207E-2</v>
      </c>
      <c r="CJ787" s="135">
        <f t="shared" ref="CJ787" si="15085">AB787/AB808</f>
        <v>7.9271506134104636E-2</v>
      </c>
      <c r="CK787" s="136">
        <f t="shared" ref="CK787" si="15086">AC787/AC808</f>
        <v>5.8775129253705684E-2</v>
      </c>
    </row>
    <row r="788" spans="1:89" ht="14" thickTop="1" x14ac:dyDescent="0.15">
      <c r="A788" s="146" t="s">
        <v>20</v>
      </c>
      <c r="B788" s="196">
        <v>801</v>
      </c>
      <c r="C788" s="197">
        <v>569</v>
      </c>
      <c r="D788" s="198">
        <v>333</v>
      </c>
      <c r="E788" s="199">
        <v>425</v>
      </c>
      <c r="F788" s="196">
        <v>782</v>
      </c>
      <c r="G788" s="200">
        <v>438</v>
      </c>
      <c r="H788" s="198">
        <v>818</v>
      </c>
      <c r="I788" s="199">
        <v>699</v>
      </c>
      <c r="J788" s="196">
        <v>128</v>
      </c>
      <c r="K788" s="200">
        <v>285</v>
      </c>
      <c r="L788" s="198">
        <v>190</v>
      </c>
      <c r="M788" s="196">
        <v>680</v>
      </c>
      <c r="N788" s="201">
        <v>711</v>
      </c>
      <c r="O788" s="202">
        <v>1070</v>
      </c>
      <c r="P788" s="196">
        <v>466</v>
      </c>
      <c r="Q788" s="200">
        <v>484</v>
      </c>
      <c r="R788" s="198">
        <v>571</v>
      </c>
      <c r="S788" s="199">
        <v>486</v>
      </c>
      <c r="T788" s="196">
        <v>66</v>
      </c>
      <c r="U788" s="200">
        <v>265</v>
      </c>
      <c r="V788" s="198">
        <v>350</v>
      </c>
      <c r="W788" s="199">
        <v>654</v>
      </c>
      <c r="X788" s="196">
        <v>329</v>
      </c>
      <c r="Y788" s="200">
        <v>484</v>
      </c>
      <c r="Z788" s="198">
        <v>763</v>
      </c>
      <c r="AA788" s="196">
        <v>793</v>
      </c>
      <c r="AB788" s="172">
        <f t="shared" si="15003"/>
        <v>6308</v>
      </c>
      <c r="AC788" s="173">
        <f t="shared" si="15004"/>
        <v>7332</v>
      </c>
      <c r="BI788" s="146" t="s">
        <v>20</v>
      </c>
      <c r="BJ788" s="129">
        <f>B788/B808</f>
        <v>8.8812506929814836E-2</v>
      </c>
      <c r="BK788" s="130">
        <f t="shared" ref="BK788" si="15087">C788/C808</f>
        <v>6.6062928131893656E-2</v>
      </c>
      <c r="BL788" s="131">
        <f t="shared" ref="BL788" si="15088">D788/D808</f>
        <v>9.1157952367916781E-2</v>
      </c>
      <c r="BM788" s="132">
        <f t="shared" ref="BM788" si="15089">E788/E808</f>
        <v>0.1077859497844281</v>
      </c>
      <c r="BN788" s="129">
        <f t="shared" ref="BN788" si="15090">F788/F808</f>
        <v>8.6705843219869169E-2</v>
      </c>
      <c r="BO788" s="130">
        <f t="shared" ref="BO788" si="15091">G788/G808</f>
        <v>6.3459866705302806E-2</v>
      </c>
      <c r="BP788" s="131">
        <f t="shared" ref="BP788" si="15092">H788/H808</f>
        <v>7.5190734442503904E-2</v>
      </c>
      <c r="BQ788" s="132">
        <f t="shared" ref="BQ788" si="15093">I788/I808</f>
        <v>6.7185697808535172E-2</v>
      </c>
      <c r="BR788" s="129">
        <f t="shared" ref="BR788" si="15094">J788/J808</f>
        <v>5.4912054912054913E-2</v>
      </c>
      <c r="BS788" s="130">
        <f t="shared" ref="BS788" si="15095">K788/K808</f>
        <v>0.13616817964644051</v>
      </c>
      <c r="BT788" s="131">
        <f t="shared" ref="BT788" si="15096">L788/L808</f>
        <v>3.7152913570590536E-2</v>
      </c>
      <c r="BU788" s="129">
        <f t="shared" ref="BU788" si="15097">M788/M808</f>
        <v>0.13252777236406157</v>
      </c>
      <c r="BV788" s="133">
        <f t="shared" ref="BV788" si="15098">N788/N808</f>
        <v>7.1723998789468377E-2</v>
      </c>
      <c r="BW788" s="134">
        <f t="shared" ref="BW788" si="15099">O788/O808</f>
        <v>0.10320216049382716</v>
      </c>
      <c r="BX788" s="129">
        <f t="shared" ref="BX788" si="15100">P788/P808</f>
        <v>8.871121264039597E-2</v>
      </c>
      <c r="BY788" s="130">
        <f t="shared" ref="BY788" si="15101">Q788/Q808</f>
        <v>8.7522603978300181E-2</v>
      </c>
      <c r="BZ788" s="131">
        <f t="shared" ref="BZ788" si="15102">R788/R808</f>
        <v>9.0952532653711379E-2</v>
      </c>
      <c r="CA788" s="132">
        <f t="shared" ref="CA788" si="15103">S788/S808</f>
        <v>7.1808510638297879E-2</v>
      </c>
      <c r="CB788" s="129">
        <f t="shared" ref="CB788" si="15104">T788/T808</f>
        <v>4.6413502109704644E-2</v>
      </c>
      <c r="CC788" s="130">
        <f t="shared" ref="CC788" si="15105">U788/U808</f>
        <v>0.17030848329048842</v>
      </c>
      <c r="CD788" s="131">
        <f t="shared" ref="CD788" si="15106">V788/V808</f>
        <v>6.0292850990525407E-2</v>
      </c>
      <c r="CE788" s="132">
        <f t="shared" ref="CE788" si="15107">W788/W808</f>
        <v>0.10738916256157635</v>
      </c>
      <c r="CF788" s="129">
        <f t="shared" ref="CF788" si="15108">X788/X808</f>
        <v>7.8073089700996676E-2</v>
      </c>
      <c r="CG788" s="130">
        <f t="shared" ref="CG788" si="15109">Y788/Y808</f>
        <v>0.14277286135693215</v>
      </c>
      <c r="CH788" s="131">
        <f t="shared" ref="CH788" si="15110">Z788/Z808</f>
        <v>8.7771770389968945E-2</v>
      </c>
      <c r="CI788" s="129">
        <f t="shared" ref="CI788" si="15111">AA788/AA808</f>
        <v>7.4523071139930452E-2</v>
      </c>
      <c r="CJ788" s="135">
        <f t="shared" ref="CJ788" si="15112">AB788/AB808</f>
        <v>7.7310553601411883E-2</v>
      </c>
      <c r="CK788" s="136">
        <f t="shared" ref="CK788" si="15113">AC788/AC808</f>
        <v>9.004163135983495E-2</v>
      </c>
    </row>
    <row r="789" spans="1:89" ht="14" thickBot="1" x14ac:dyDescent="0.2">
      <c r="A789" s="137" t="s">
        <v>21</v>
      </c>
      <c r="B789" s="189">
        <v>696</v>
      </c>
      <c r="C789" s="190">
        <v>479</v>
      </c>
      <c r="D789" s="191">
        <v>245</v>
      </c>
      <c r="E789" s="192">
        <v>254</v>
      </c>
      <c r="F789" s="189">
        <v>786</v>
      </c>
      <c r="G789" s="193">
        <v>283</v>
      </c>
      <c r="H789" s="191">
        <v>835</v>
      </c>
      <c r="I789" s="192">
        <v>649</v>
      </c>
      <c r="J789" s="189">
        <v>119</v>
      </c>
      <c r="K789" s="193">
        <v>264</v>
      </c>
      <c r="L789" s="191">
        <v>191</v>
      </c>
      <c r="M789" s="189">
        <v>567</v>
      </c>
      <c r="N789" s="194">
        <v>679</v>
      </c>
      <c r="O789" s="195">
        <v>878</v>
      </c>
      <c r="P789" s="189">
        <v>438</v>
      </c>
      <c r="Q789" s="193">
        <v>422</v>
      </c>
      <c r="R789" s="191">
        <v>600</v>
      </c>
      <c r="S789" s="192">
        <v>431</v>
      </c>
      <c r="T789" s="189">
        <v>65</v>
      </c>
      <c r="U789" s="193">
        <v>224</v>
      </c>
      <c r="V789" s="191">
        <v>317</v>
      </c>
      <c r="W789" s="192">
        <v>553</v>
      </c>
      <c r="X789" s="189">
        <v>322</v>
      </c>
      <c r="Y789" s="193">
        <v>271</v>
      </c>
      <c r="Z789" s="191">
        <v>660</v>
      </c>
      <c r="AA789" s="189">
        <v>634</v>
      </c>
      <c r="AB789" s="172">
        <f t="shared" si="15003"/>
        <v>5953</v>
      </c>
      <c r="AC789" s="173">
        <f t="shared" si="15004"/>
        <v>5909</v>
      </c>
      <c r="AE789" s="272" t="s">
        <v>85</v>
      </c>
      <c r="BI789" s="137" t="s">
        <v>21</v>
      </c>
      <c r="BJ789" s="129">
        <f>B789/B808</f>
        <v>7.7170418006430874E-2</v>
      </c>
      <c r="BK789" s="130">
        <f t="shared" ref="BK789" si="15114">C789/C808</f>
        <v>5.5613607337745272E-2</v>
      </c>
      <c r="BL789" s="131">
        <f t="shared" ref="BL789" si="15115">D789/D808</f>
        <v>6.7068163153572405E-2</v>
      </c>
      <c r="BM789" s="132">
        <f t="shared" ref="BM789" si="15116">E789/E808</f>
        <v>6.4417955871164084E-2</v>
      </c>
      <c r="BN789" s="129">
        <f t="shared" ref="BN789" si="15117">F789/F808</f>
        <v>8.7149351369331413E-2</v>
      </c>
      <c r="BO789" s="130">
        <f t="shared" ref="BO789" si="15118">G789/G808</f>
        <v>4.1002607939727619E-2</v>
      </c>
      <c r="BP789" s="131">
        <f t="shared" ref="BP789" si="15119">H789/H808</f>
        <v>7.6753378067837122E-2</v>
      </c>
      <c r="BQ789" s="132">
        <f t="shared" ref="BQ789" si="15120">I789/I808</f>
        <v>6.2379853902345253E-2</v>
      </c>
      <c r="BR789" s="129">
        <f t="shared" ref="BR789" si="15121">J789/J808</f>
        <v>5.1051051051051052E-2</v>
      </c>
      <c r="BS789" s="130">
        <f t="shared" ref="BS789" si="15122">K789/K808</f>
        <v>0.12613473483038701</v>
      </c>
      <c r="BT789" s="131">
        <f t="shared" ref="BT789" si="15123">L789/L808</f>
        <v>3.7348455220962064E-2</v>
      </c>
      <c r="BU789" s="129">
        <f t="shared" ref="BU789" si="15124">M789/M808</f>
        <v>0.11050477489768076</v>
      </c>
      <c r="BV789" s="133">
        <f t="shared" ref="BV789" si="15125">N789/N808</f>
        <v>6.8495914455765153E-2</v>
      </c>
      <c r="BW789" s="134">
        <f t="shared" ref="BW789" si="15126">O789/O808</f>
        <v>8.4683641975308643E-2</v>
      </c>
      <c r="BX789" s="129">
        <f t="shared" ref="BX789" si="15127">P789/P808</f>
        <v>8.3380925185608218E-2</v>
      </c>
      <c r="BY789" s="130">
        <f t="shared" ref="BY789" si="15128">Q789/Q808</f>
        <v>7.631103074141049E-2</v>
      </c>
      <c r="BZ789" s="131">
        <f t="shared" ref="BZ789" si="15129">R789/R808</f>
        <v>9.5571838165020712E-2</v>
      </c>
      <c r="CA789" s="132">
        <f t="shared" ref="CA789" si="15130">S789/S808</f>
        <v>6.3682033096926716E-2</v>
      </c>
      <c r="CB789" s="129">
        <f t="shared" ref="CB789" si="15131">T789/T808</f>
        <v>4.5710267229254573E-2</v>
      </c>
      <c r="CC789" s="130">
        <f t="shared" ref="CC789" si="15132">U789/U808</f>
        <v>0.14395886889460155</v>
      </c>
      <c r="CD789" s="131">
        <f t="shared" ref="CD789" si="15133">V789/V808</f>
        <v>5.4608096468561587E-2</v>
      </c>
      <c r="CE789" s="132">
        <f t="shared" ref="CE789" si="15134">W789/W808</f>
        <v>9.0804597701149431E-2</v>
      </c>
      <c r="CF789" s="129">
        <f t="shared" ref="CF789" si="15135">X789/X808</f>
        <v>7.6411960132890366E-2</v>
      </c>
      <c r="CG789" s="130">
        <f t="shared" ref="CG789" si="15136">Y789/Y808</f>
        <v>7.9941002949852513E-2</v>
      </c>
      <c r="CH789" s="131">
        <f t="shared" ref="CH789" si="15137">Z789/Z808</f>
        <v>7.5923156562751642E-2</v>
      </c>
      <c r="CI789" s="129">
        <f t="shared" ref="CI789" si="15138">AA789/AA808</f>
        <v>5.9580866459919182E-2</v>
      </c>
      <c r="CJ789" s="135">
        <f t="shared" ref="CJ789" si="15139">AB789/AB808</f>
        <v>7.2959690169499838E-2</v>
      </c>
      <c r="CK789" s="136">
        <f t="shared" ref="CK789" si="15140">AC789/AC808</f>
        <v>7.2566284738852252E-2</v>
      </c>
    </row>
    <row r="790" spans="1:89" ht="15" thickTop="1" thickBot="1" x14ac:dyDescent="0.2">
      <c r="A790" s="146" t="s">
        <v>22</v>
      </c>
      <c r="B790" s="196">
        <v>701</v>
      </c>
      <c r="C790" s="197">
        <v>706</v>
      </c>
      <c r="D790" s="198">
        <v>274</v>
      </c>
      <c r="E790" s="199">
        <v>207</v>
      </c>
      <c r="F790" s="196">
        <v>890</v>
      </c>
      <c r="G790" s="200">
        <v>281</v>
      </c>
      <c r="H790" s="198">
        <v>781</v>
      </c>
      <c r="I790" s="199">
        <v>691</v>
      </c>
      <c r="J790" s="196">
        <v>131</v>
      </c>
      <c r="K790" s="200">
        <v>271</v>
      </c>
      <c r="L790" s="198">
        <v>244</v>
      </c>
      <c r="M790" s="196">
        <v>622</v>
      </c>
      <c r="N790" s="201">
        <v>662</v>
      </c>
      <c r="O790" s="202">
        <v>991</v>
      </c>
      <c r="P790" s="196">
        <v>401</v>
      </c>
      <c r="Q790" s="200">
        <v>361</v>
      </c>
      <c r="R790" s="198">
        <v>590</v>
      </c>
      <c r="S790" s="199">
        <v>398</v>
      </c>
      <c r="T790" s="196">
        <v>48</v>
      </c>
      <c r="U790" s="200">
        <v>130</v>
      </c>
      <c r="V790" s="198">
        <v>248</v>
      </c>
      <c r="W790" s="199">
        <v>624</v>
      </c>
      <c r="X790" s="196">
        <v>266</v>
      </c>
      <c r="Y790" s="200">
        <v>243</v>
      </c>
      <c r="Z790" s="198">
        <v>688</v>
      </c>
      <c r="AA790" s="196">
        <v>623</v>
      </c>
      <c r="AB790" s="172">
        <f t="shared" si="15003"/>
        <v>5924</v>
      </c>
      <c r="AC790" s="173">
        <f t="shared" si="15004"/>
        <v>6148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7.7724803193258682E-2</v>
      </c>
      <c r="BK790" s="130">
        <f t="shared" ref="BK790" si="15141">C790/C808</f>
        <v>8.1969116451875074E-2</v>
      </c>
      <c r="BL790" s="131">
        <f t="shared" ref="BL790" si="15142">D790/D808</f>
        <v>7.5006843690117717E-2</v>
      </c>
      <c r="BM790" s="132">
        <f t="shared" ref="BM790" si="15143">E790/E808</f>
        <v>5.2498097895003801E-2</v>
      </c>
      <c r="BN790" s="129">
        <f t="shared" ref="BN790" si="15144">F790/F808</f>
        <v>9.8680563255349824E-2</v>
      </c>
      <c r="BO790" s="130">
        <f t="shared" ref="BO790" si="15145">G790/G808</f>
        <v>4.0712836858881482E-2</v>
      </c>
      <c r="BP790" s="131">
        <f t="shared" ref="BP790" si="15146">H790/H808</f>
        <v>7.1789686552072796E-2</v>
      </c>
      <c r="BQ790" s="132">
        <f t="shared" ref="BQ790" si="15147">I790/I808</f>
        <v>6.6416762783544789E-2</v>
      </c>
      <c r="BR790" s="129">
        <f t="shared" ref="BR790" si="15148">J790/J808</f>
        <v>5.6199056199056199E-2</v>
      </c>
      <c r="BS790" s="130">
        <f t="shared" ref="BS790" si="15149">K790/K808</f>
        <v>0.12947921643573818</v>
      </c>
      <c r="BT790" s="131">
        <f t="shared" ref="BT790" si="15150">L790/L808</f>
        <v>4.7712162690653107E-2</v>
      </c>
      <c r="BU790" s="129">
        <f t="shared" ref="BU790" si="15151">M790/M808</f>
        <v>0.12122393295653869</v>
      </c>
      <c r="BV790" s="133">
        <f t="shared" ref="BV790" si="15152">N790/N808</f>
        <v>6.6780994653485318E-2</v>
      </c>
      <c r="BW790" s="134">
        <f t="shared" ref="BW790" si="15153">O790/O808</f>
        <v>9.5582561728395063E-2</v>
      </c>
      <c r="BX790" s="129">
        <f t="shared" ref="BX790" si="15154">P790/P808</f>
        <v>7.6337331048924428E-2</v>
      </c>
      <c r="BY790" s="130">
        <f t="shared" ref="BY790" si="15155">Q790/Q808</f>
        <v>6.5280289330922239E-2</v>
      </c>
      <c r="BZ790" s="131">
        <f t="shared" ref="BZ790" si="15156">R790/R808</f>
        <v>9.3978974195603693E-2</v>
      </c>
      <c r="CA790" s="132">
        <f t="shared" ref="CA790" si="15157">S790/S808</f>
        <v>5.8806146572104021E-2</v>
      </c>
      <c r="CB790" s="129">
        <f t="shared" ref="CB790" si="15158">T790/T808</f>
        <v>3.3755274261603373E-2</v>
      </c>
      <c r="CC790" s="130">
        <f t="shared" ref="CC790" si="15159">U790/U808</f>
        <v>8.3547557840616973E-2</v>
      </c>
      <c r="CD790" s="131">
        <f t="shared" ref="CD790" si="15160">V790/V808</f>
        <v>4.2721791559000862E-2</v>
      </c>
      <c r="CE790" s="132">
        <f t="shared" ref="CE790" si="15161">W790/W808</f>
        <v>0.10246305418719212</v>
      </c>
      <c r="CF790" s="129">
        <f t="shared" ref="CF790" si="15162">X790/X808</f>
        <v>6.3122923588039864E-2</v>
      </c>
      <c r="CG790" s="130">
        <f t="shared" ref="CG790" si="15163">Y790/Y808</f>
        <v>7.1681415929203546E-2</v>
      </c>
      <c r="CH790" s="131">
        <f t="shared" ref="CH790" si="15164">Z790/Z808</f>
        <v>7.9144138962383523E-2</v>
      </c>
      <c r="CI790" s="129">
        <f t="shared" ref="CI790" si="15165">AA790/AA808</f>
        <v>5.8547129029226576E-2</v>
      </c>
      <c r="CJ790" s="135">
        <f t="shared" ref="CJ790" si="15166">AB790/AB808</f>
        <v>7.2604267522949267E-2</v>
      </c>
      <c r="CK790" s="136">
        <f t="shared" ref="CK790" si="15167">AC790/AC808</f>
        <v>7.5501357010401698E-2</v>
      </c>
    </row>
    <row r="791" spans="1:89" ht="15" thickTop="1" thickBot="1" x14ac:dyDescent="0.2">
      <c r="A791" s="137" t="s">
        <v>23</v>
      </c>
      <c r="B791" s="189">
        <v>550</v>
      </c>
      <c r="C791" s="190">
        <v>490</v>
      </c>
      <c r="D791" s="191">
        <v>190</v>
      </c>
      <c r="E791" s="192">
        <v>201</v>
      </c>
      <c r="F791" s="189">
        <v>475</v>
      </c>
      <c r="G791" s="193">
        <v>264</v>
      </c>
      <c r="H791" s="191">
        <v>667</v>
      </c>
      <c r="I791" s="192">
        <v>599</v>
      </c>
      <c r="J791" s="189">
        <v>143</v>
      </c>
      <c r="K791" s="193">
        <v>211</v>
      </c>
      <c r="L791" s="191">
        <v>213</v>
      </c>
      <c r="M791" s="189">
        <v>431</v>
      </c>
      <c r="N791" s="194">
        <v>535</v>
      </c>
      <c r="O791" s="195">
        <v>702</v>
      </c>
      <c r="P791" s="189">
        <v>297</v>
      </c>
      <c r="Q791" s="193">
        <v>281</v>
      </c>
      <c r="R791" s="191">
        <v>518</v>
      </c>
      <c r="S791" s="192">
        <v>430</v>
      </c>
      <c r="T791" s="189">
        <v>99</v>
      </c>
      <c r="U791" s="193">
        <v>90</v>
      </c>
      <c r="V791" s="191">
        <v>217</v>
      </c>
      <c r="W791" s="192">
        <v>544</v>
      </c>
      <c r="X791" s="189">
        <v>195</v>
      </c>
      <c r="Y791" s="193">
        <v>201</v>
      </c>
      <c r="Z791" s="191">
        <v>576</v>
      </c>
      <c r="AA791" s="189">
        <v>644</v>
      </c>
      <c r="AB791" s="172">
        <f t="shared" si="15003"/>
        <v>4675</v>
      </c>
      <c r="AC791" s="173">
        <f t="shared" si="15004"/>
        <v>5088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6.0982370551058873E-2</v>
      </c>
      <c r="BK791" s="130">
        <f t="shared" ref="BK791" si="15168">C791/C808</f>
        <v>5.6890746545918962E-2</v>
      </c>
      <c r="BL791" s="131">
        <f t="shared" ref="BL791" si="15169">D791/D808</f>
        <v>5.2012044894607173E-2</v>
      </c>
      <c r="BM791" s="132">
        <f t="shared" ref="BM791" si="15170">E791/E808</f>
        <v>5.097641389804717E-2</v>
      </c>
      <c r="BN791" s="129">
        <f t="shared" ref="BN791" si="15171">F791/F808</f>
        <v>5.2666592748641758E-2</v>
      </c>
      <c r="BO791" s="130">
        <f t="shared" ref="BO791" si="15172">G791/G808</f>
        <v>3.8249782671689367E-2</v>
      </c>
      <c r="BP791" s="131">
        <f t="shared" ref="BP791" si="15173">H791/H808</f>
        <v>6.13107822410148E-2</v>
      </c>
      <c r="BQ791" s="132">
        <f t="shared" ref="BQ791" si="15174">I791/I808</f>
        <v>5.7574009996155327E-2</v>
      </c>
      <c r="BR791" s="129">
        <f t="shared" ref="BR791" si="15175">J791/J808</f>
        <v>6.1347061347061346E-2</v>
      </c>
      <c r="BS791" s="130">
        <f t="shared" ref="BS791" si="15176">K791/K808</f>
        <v>0.10081223124701386</v>
      </c>
      <c r="BT791" s="131">
        <f t="shared" ref="BT791" si="15177">L791/L808</f>
        <v>4.1650371529135706E-2</v>
      </c>
      <c r="BU791" s="129">
        <f t="shared" ref="BU791" si="15178">M791/M808</f>
        <v>8.3999220424868445E-2</v>
      </c>
      <c r="BV791" s="133">
        <f t="shared" ref="BV791" si="15179">N791/N808</f>
        <v>5.3969534954100673E-2</v>
      </c>
      <c r="BW791" s="134">
        <f t="shared" ref="BW791" si="15180">O791/O808</f>
        <v>6.7708333333333329E-2</v>
      </c>
      <c r="BX791" s="129">
        <f t="shared" ref="BX791" si="15181">P791/P808</f>
        <v>5.6539120502569963E-2</v>
      </c>
      <c r="BY791" s="130">
        <f t="shared" ref="BY791" si="15182">Q791/Q808</f>
        <v>5.0813743218806509E-2</v>
      </c>
      <c r="BZ791" s="131">
        <f t="shared" ref="BZ791" si="15183">R791/R808</f>
        <v>8.251035361580121E-2</v>
      </c>
      <c r="CA791" s="132">
        <f t="shared" ref="CA791" si="15184">S791/S808</f>
        <v>6.3534278959810869E-2</v>
      </c>
      <c r="CB791" s="129">
        <f t="shared" ref="CB791" si="15185">T791/T808</f>
        <v>6.9620253164556958E-2</v>
      </c>
      <c r="CC791" s="130">
        <f t="shared" ref="CC791" si="15186">U791/U808</f>
        <v>5.7840616966580979E-2</v>
      </c>
      <c r="CD791" s="131">
        <f t="shared" ref="CD791" si="15187">V791/V808</f>
        <v>3.7381567614125755E-2</v>
      </c>
      <c r="CE791" s="132">
        <f t="shared" ref="CE791" si="15188">W791/W808</f>
        <v>8.9326765188834159E-2</v>
      </c>
      <c r="CF791" s="129">
        <f t="shared" ref="CF791" si="15189">X791/X808</f>
        <v>4.6274323682961555E-2</v>
      </c>
      <c r="CG791" s="130">
        <f t="shared" ref="CG791" si="15190">Y791/Y808</f>
        <v>5.9292035398230088E-2</v>
      </c>
      <c r="CH791" s="131">
        <f t="shared" ref="CH791" si="15191">Z791/Z808</f>
        <v>6.6260209363855974E-2</v>
      </c>
      <c r="CI791" s="129">
        <f t="shared" ref="CI791" si="15192">AA791/AA808</f>
        <v>6.0520627760548819E-2</v>
      </c>
      <c r="CJ791" s="135">
        <f t="shared" ref="CJ791" si="15193">AB791/AB808</f>
        <v>5.729658181461645E-2</v>
      </c>
      <c r="CK791" s="136">
        <f t="shared" ref="CK791" si="15194">AC791/AC808</f>
        <v>6.2483881663780716E-2</v>
      </c>
    </row>
    <row r="792" spans="1:89" ht="14" thickTop="1" x14ac:dyDescent="0.15">
      <c r="A792" s="146" t="s">
        <v>24</v>
      </c>
      <c r="B792" s="203">
        <v>456</v>
      </c>
      <c r="C792" s="197">
        <v>375</v>
      </c>
      <c r="D792" s="198">
        <v>174</v>
      </c>
      <c r="E792" s="199">
        <v>193</v>
      </c>
      <c r="F792" s="196">
        <v>546</v>
      </c>
      <c r="G792" s="200">
        <v>223</v>
      </c>
      <c r="H792" s="198">
        <v>576</v>
      </c>
      <c r="I792" s="199">
        <v>570</v>
      </c>
      <c r="J792" s="196">
        <v>129</v>
      </c>
      <c r="K792" s="200">
        <v>118</v>
      </c>
      <c r="L792" s="198">
        <v>247</v>
      </c>
      <c r="M792" s="196">
        <v>317</v>
      </c>
      <c r="N792" s="201">
        <v>520</v>
      </c>
      <c r="O792" s="204">
        <v>560</v>
      </c>
      <c r="P792" s="196">
        <v>275</v>
      </c>
      <c r="Q792" s="200">
        <v>213</v>
      </c>
      <c r="R792" s="198">
        <v>399</v>
      </c>
      <c r="S792" s="199">
        <v>338</v>
      </c>
      <c r="T792" s="196">
        <v>71</v>
      </c>
      <c r="U792" s="200">
        <v>90</v>
      </c>
      <c r="V792" s="198">
        <v>251</v>
      </c>
      <c r="W792" s="205">
        <v>325</v>
      </c>
      <c r="X792" s="196">
        <v>224</v>
      </c>
      <c r="Y792" s="200">
        <v>130</v>
      </c>
      <c r="Z792" s="198">
        <v>534</v>
      </c>
      <c r="AA792" s="196">
        <v>789</v>
      </c>
      <c r="AB792" s="172">
        <f t="shared" si="15003"/>
        <v>4402</v>
      </c>
      <c r="AC792" s="173">
        <f t="shared" si="15004"/>
        <v>4241</v>
      </c>
      <c r="AE792" s="275" t="str">
        <f>$AE$17</f>
        <v>17:00 - 17:59</v>
      </c>
      <c r="AF792" s="126">
        <f t="shared" ref="AF792:AU794" si="15195">SUMIF($A$9:$A$32,$AE792,B$784:B$807)</f>
        <v>541</v>
      </c>
      <c r="AG792" s="186">
        <f t="shared" si="15195"/>
        <v>1014</v>
      </c>
      <c r="AH792" s="127">
        <f t="shared" si="15195"/>
        <v>289</v>
      </c>
      <c r="AI792" s="180">
        <f t="shared" si="15195"/>
        <v>349</v>
      </c>
      <c r="AJ792" s="126">
        <f t="shared" si="15195"/>
        <v>584</v>
      </c>
      <c r="AK792" s="128">
        <f t="shared" si="15195"/>
        <v>830</v>
      </c>
      <c r="AL792" s="127">
        <f t="shared" si="15195"/>
        <v>821</v>
      </c>
      <c r="AM792" s="180">
        <f t="shared" si="15195"/>
        <v>957</v>
      </c>
      <c r="AN792" s="126">
        <f t="shared" si="15195"/>
        <v>229</v>
      </c>
      <c r="AO792" s="128">
        <f t="shared" si="15195"/>
        <v>76</v>
      </c>
      <c r="AP792" s="127">
        <f t="shared" si="15195"/>
        <v>593</v>
      </c>
      <c r="AQ792" s="126">
        <f t="shared" si="15195"/>
        <v>189</v>
      </c>
      <c r="AR792" s="179">
        <f t="shared" si="15195"/>
        <v>944</v>
      </c>
      <c r="AS792" s="181">
        <f t="shared" si="15195"/>
        <v>757</v>
      </c>
      <c r="AT792" s="126">
        <f t="shared" si="15195"/>
        <v>480</v>
      </c>
      <c r="AU792" s="128">
        <f t="shared" si="15195"/>
        <v>551</v>
      </c>
      <c r="AV792" s="127">
        <f t="shared" ref="AP792:BE794" si="15196">SUMIF($A$9:$A$32,$AE792,R$784:R$807)</f>
        <v>435</v>
      </c>
      <c r="AW792" s="180">
        <f t="shared" si="15196"/>
        <v>650</v>
      </c>
      <c r="AX792" s="126">
        <f t="shared" si="15196"/>
        <v>229</v>
      </c>
      <c r="AY792" s="128">
        <f t="shared" si="15196"/>
        <v>41</v>
      </c>
      <c r="AZ792" s="127">
        <f t="shared" si="15196"/>
        <v>615</v>
      </c>
      <c r="BA792" s="180">
        <f t="shared" si="15196"/>
        <v>338</v>
      </c>
      <c r="BB792" s="126">
        <f t="shared" si="15196"/>
        <v>537</v>
      </c>
      <c r="BC792" s="128">
        <f t="shared" si="15196"/>
        <v>211</v>
      </c>
      <c r="BD792" s="184">
        <f t="shared" si="15196"/>
        <v>528</v>
      </c>
      <c r="BE792" s="185">
        <f t="shared" si="15196"/>
        <v>879</v>
      </c>
      <c r="BF792" s="170">
        <f>AF792+AH792+AJ792+AL792+AN792+AP792+AR792+AT792+AV792+AX792+AZ792+BB792+BD792</f>
        <v>6825</v>
      </c>
      <c r="BG792" s="171">
        <f>AG792+AI792+AK792+AM792+AO792+AQ792+AS792+AU792+AW792+AY792+BA792+BC792+BE792</f>
        <v>6842</v>
      </c>
      <c r="BI792" s="146" t="s">
        <v>24</v>
      </c>
      <c r="BJ792" s="129">
        <f>B792/B808</f>
        <v>5.0559929038696085E-2</v>
      </c>
      <c r="BK792" s="130">
        <f t="shared" ref="BK792" si="15197">C792/C808</f>
        <v>4.3538836642284917E-2</v>
      </c>
      <c r="BL792" s="131">
        <f t="shared" ref="BL792" si="15198">D792/D808</f>
        <v>4.7632083219271829E-2</v>
      </c>
      <c r="BM792" s="132">
        <f t="shared" ref="BM792" si="15199">E792/E808</f>
        <v>4.8947501902104999E-2</v>
      </c>
      <c r="BN792" s="129">
        <f t="shared" ref="BN792" si="15200">F792/F808</f>
        <v>6.053886240159663E-2</v>
      </c>
      <c r="BO792" s="130">
        <f t="shared" ref="BO792" si="15201">G792/G808</f>
        <v>3.2309475514343669E-2</v>
      </c>
      <c r="BP792" s="131">
        <f t="shared" ref="BP792" si="15202">H792/H808</f>
        <v>5.2946042834819379E-2</v>
      </c>
      <c r="BQ792" s="132">
        <f t="shared" ref="BQ792" si="15203">I792/I808</f>
        <v>5.4786620530565169E-2</v>
      </c>
      <c r="BR792" s="129">
        <f t="shared" ref="BR792" si="15204">J792/J808</f>
        <v>5.5341055341055344E-2</v>
      </c>
      <c r="BS792" s="130">
        <f t="shared" ref="BS792" si="15205">K792/K808</f>
        <v>5.637840420449116E-2</v>
      </c>
      <c r="BT792" s="131">
        <f t="shared" ref="BT792" si="15206">L792/L808</f>
        <v>4.8298787641767697E-2</v>
      </c>
      <c r="BU792" s="129">
        <f t="shared" ref="BU792" si="15207">M792/M808</f>
        <v>6.1781329175599295E-2</v>
      </c>
      <c r="BV792" s="133">
        <f t="shared" ref="BV792" si="15208">N792/N808</f>
        <v>5.2456370422677291E-2</v>
      </c>
      <c r="BW792" s="134">
        <f t="shared" ref="BW792" si="15209">O792/O808</f>
        <v>5.4012345679012343E-2</v>
      </c>
      <c r="BX792" s="129">
        <f t="shared" ref="BX792" si="15210">P792/P808</f>
        <v>5.2351037502379592E-2</v>
      </c>
      <c r="BY792" s="130">
        <f t="shared" ref="BY792" si="15211">Q792/Q808</f>
        <v>3.8517179023508138E-2</v>
      </c>
      <c r="BZ792" s="131">
        <f t="shared" ref="BZ792" si="15212">R792/R808</f>
        <v>6.3555272379738764E-2</v>
      </c>
      <c r="CA792" s="132">
        <f t="shared" ref="CA792" si="15213">S792/S808</f>
        <v>4.9940898345153667E-2</v>
      </c>
      <c r="CB792" s="129">
        <f t="shared" ref="CB792" si="15214">T792/T808</f>
        <v>4.9929676511954992E-2</v>
      </c>
      <c r="CC792" s="130">
        <f t="shared" ref="CC792" si="15215">U792/U808</f>
        <v>5.7840616966580979E-2</v>
      </c>
      <c r="CD792" s="131">
        <f t="shared" ref="CD792" si="15216">V792/V808</f>
        <v>4.3238587424633934E-2</v>
      </c>
      <c r="CE792" s="132">
        <f t="shared" ref="CE792" si="15217">W792/W808</f>
        <v>5.3366174055829226E-2</v>
      </c>
      <c r="CF792" s="129">
        <f t="shared" ref="CF792" si="15218">X792/X808</f>
        <v>5.3156146179401995E-2</v>
      </c>
      <c r="CG792" s="130">
        <f t="shared" ref="CG792" si="15219">Y792/Y808</f>
        <v>3.8348082595870206E-2</v>
      </c>
      <c r="CH792" s="131">
        <f t="shared" ref="CH792" si="15220">Z792/Z808</f>
        <v>6.1428735764408146E-2</v>
      </c>
      <c r="CI792" s="129">
        <f t="shared" ref="CI792" si="15221">AA792/AA808</f>
        <v>7.4147166619678601E-2</v>
      </c>
      <c r="CJ792" s="135">
        <f t="shared" ref="CJ792" si="15222">AB792/AB808</f>
        <v>5.3950706555709438E-2</v>
      </c>
      <c r="CK792" s="136">
        <f t="shared" ref="CK792" si="15223">AC792/AC808</f>
        <v>5.2082182023603388E-2</v>
      </c>
    </row>
    <row r="793" spans="1:89" x14ac:dyDescent="0.15">
      <c r="A793" s="137" t="s">
        <v>25</v>
      </c>
      <c r="B793" s="206">
        <v>440</v>
      </c>
      <c r="C793" s="190">
        <v>437</v>
      </c>
      <c r="D793" s="191">
        <v>220</v>
      </c>
      <c r="E793" s="192">
        <v>241</v>
      </c>
      <c r="F793" s="189">
        <v>691</v>
      </c>
      <c r="G793" s="193">
        <v>262</v>
      </c>
      <c r="H793" s="191">
        <v>548</v>
      </c>
      <c r="I793" s="192">
        <v>554</v>
      </c>
      <c r="J793" s="189">
        <v>143</v>
      </c>
      <c r="K793" s="190">
        <v>134</v>
      </c>
      <c r="L793" s="191">
        <v>254</v>
      </c>
      <c r="M793" s="189">
        <v>278</v>
      </c>
      <c r="N793" s="194">
        <v>487</v>
      </c>
      <c r="O793" s="207">
        <v>490</v>
      </c>
      <c r="P793" s="189">
        <v>282</v>
      </c>
      <c r="Q793" s="190">
        <v>207</v>
      </c>
      <c r="R793" s="191">
        <v>378</v>
      </c>
      <c r="S793" s="192">
        <v>358</v>
      </c>
      <c r="T793" s="198">
        <v>54</v>
      </c>
      <c r="U793" s="189">
        <v>77</v>
      </c>
      <c r="V793" s="191">
        <v>275</v>
      </c>
      <c r="W793" s="208">
        <v>321</v>
      </c>
      <c r="X793" s="189">
        <v>169</v>
      </c>
      <c r="Y793" s="193">
        <v>170</v>
      </c>
      <c r="Z793" s="191">
        <v>573</v>
      </c>
      <c r="AA793" s="189">
        <v>530</v>
      </c>
      <c r="AB793" s="172">
        <f t="shared" si="15003"/>
        <v>4514</v>
      </c>
      <c r="AC793" s="173">
        <f t="shared" si="15004"/>
        <v>4059</v>
      </c>
      <c r="AE793" s="277" t="str">
        <f>$AE$18</f>
        <v>18:00 - 18:59</v>
      </c>
      <c r="AF793" s="126">
        <f t="shared" si="15195"/>
        <v>665</v>
      </c>
      <c r="AG793" s="190">
        <f t="shared" si="15195"/>
        <v>809</v>
      </c>
      <c r="AH793" s="191">
        <f t="shared" si="15195"/>
        <v>158</v>
      </c>
      <c r="AI793" s="192">
        <f t="shared" si="15195"/>
        <v>346</v>
      </c>
      <c r="AJ793" s="278">
        <f t="shared" si="15195"/>
        <v>431</v>
      </c>
      <c r="AK793" s="193">
        <f t="shared" si="15195"/>
        <v>755</v>
      </c>
      <c r="AL793" s="191">
        <f t="shared" si="15195"/>
        <v>802</v>
      </c>
      <c r="AM793" s="192">
        <f t="shared" si="15195"/>
        <v>908</v>
      </c>
      <c r="AN793" s="278">
        <f t="shared" si="15195"/>
        <v>208</v>
      </c>
      <c r="AO793" s="193">
        <f t="shared" si="15195"/>
        <v>67</v>
      </c>
      <c r="AP793" s="191">
        <f t="shared" si="15196"/>
        <v>534</v>
      </c>
      <c r="AQ793" s="278">
        <f t="shared" si="15196"/>
        <v>198</v>
      </c>
      <c r="AR793" s="194">
        <f t="shared" si="15196"/>
        <v>753</v>
      </c>
      <c r="AS793" s="195">
        <f t="shared" si="15196"/>
        <v>672</v>
      </c>
      <c r="AT793" s="278">
        <f t="shared" si="15196"/>
        <v>339</v>
      </c>
      <c r="AU793" s="193">
        <f t="shared" si="15196"/>
        <v>427</v>
      </c>
      <c r="AV793" s="191">
        <f t="shared" si="15196"/>
        <v>344</v>
      </c>
      <c r="AW793" s="192">
        <f t="shared" si="15196"/>
        <v>526</v>
      </c>
      <c r="AX793" s="278">
        <f t="shared" si="15196"/>
        <v>131</v>
      </c>
      <c r="AY793" s="193">
        <f t="shared" si="15196"/>
        <v>43</v>
      </c>
      <c r="AZ793" s="191">
        <f t="shared" si="15196"/>
        <v>572</v>
      </c>
      <c r="BA793" s="192">
        <f t="shared" si="15196"/>
        <v>327</v>
      </c>
      <c r="BB793" s="278">
        <f t="shared" si="15196"/>
        <v>348</v>
      </c>
      <c r="BC793" s="193">
        <f t="shared" si="15196"/>
        <v>199</v>
      </c>
      <c r="BD793" s="191">
        <f t="shared" si="15196"/>
        <v>452</v>
      </c>
      <c r="BE793" s="278">
        <f t="shared" si="15196"/>
        <v>884</v>
      </c>
      <c r="BF793" s="172">
        <f>SUM(AF793,AH793,AJ793,AL793,AN793,AP793,AR793,AT793,AV793,AX793,AZ793,BB793,BD793)</f>
        <v>5737</v>
      </c>
      <c r="BG793" s="173">
        <f>SUM(AG793,AI793,AK793,AM793,AO793,AQ793,AS793,AU793,AW793,AY793,BA793,BC793,BE793)</f>
        <v>6161</v>
      </c>
      <c r="BI793" s="137" t="s">
        <v>25</v>
      </c>
      <c r="BJ793" s="129">
        <f>B793/B808</f>
        <v>4.8785896440847097E-2</v>
      </c>
      <c r="BK793" s="130">
        <f t="shared" ref="BK793" si="15224">C793/C808</f>
        <v>5.073725763380936E-2</v>
      </c>
      <c r="BL793" s="131">
        <f t="shared" ref="BL793" si="15225">D793/D808</f>
        <v>6.0224473035860933E-2</v>
      </c>
      <c r="BM793" s="132">
        <f t="shared" ref="BM793" si="15226">E793/E808</f>
        <v>6.1120973877758049E-2</v>
      </c>
      <c r="BN793" s="129">
        <f t="shared" ref="BN793" si="15227">F793/F808</f>
        <v>7.6616032819603067E-2</v>
      </c>
      <c r="BO793" s="130">
        <f t="shared" ref="BO793" si="15228">G793/G808</f>
        <v>3.7960011590843237E-2</v>
      </c>
      <c r="BP793" s="131">
        <f t="shared" ref="BP793" si="15229">H793/H808</f>
        <v>5.0372276863682321E-2</v>
      </c>
      <c r="BQ793" s="132">
        <f t="shared" ref="BQ793" si="15230">I793/I808</f>
        <v>5.3248750480584389E-2</v>
      </c>
      <c r="BR793" s="129">
        <f t="shared" ref="BR793" si="15231">J793/J808</f>
        <v>6.1347061347061346E-2</v>
      </c>
      <c r="BS793" s="130">
        <f t="shared" ref="BS793" si="15232">K793/K808</f>
        <v>6.4022933588150976E-2</v>
      </c>
      <c r="BT793" s="131">
        <f t="shared" ref="BT793" si="15233">L793/L808</f>
        <v>4.96675791943684E-2</v>
      </c>
      <c r="BU793" s="129">
        <f t="shared" ref="BU793" si="15234">M793/M808</f>
        <v>5.4180471642954586E-2</v>
      </c>
      <c r="BV793" s="133">
        <f t="shared" ref="BV793" si="15235">N793/N808</f>
        <v>4.9127408453545851E-2</v>
      </c>
      <c r="BW793" s="134">
        <f t="shared" ref="BW793" si="15236">O793/O808</f>
        <v>4.7260802469135804E-2</v>
      </c>
      <c r="BX793" s="129">
        <f t="shared" ref="BX793" si="15237">P793/P808</f>
        <v>5.368360936607653E-2</v>
      </c>
      <c r="BY793" s="130">
        <f t="shared" ref="BY793" si="15238">Q793/Q808</f>
        <v>3.7432188065099459E-2</v>
      </c>
      <c r="BZ793" s="131">
        <f t="shared" ref="BZ793" si="15239">R793/R808</f>
        <v>6.0210258043963044E-2</v>
      </c>
      <c r="CA793" s="132">
        <f t="shared" ref="CA793" si="15240">S793/S808</f>
        <v>5.2895981087470449E-2</v>
      </c>
      <c r="CB793" s="129">
        <f t="shared" ref="CB793" si="15241">T793/T808</f>
        <v>3.7974683544303799E-2</v>
      </c>
      <c r="CC793" s="130">
        <f t="shared" ref="CC793" si="15242">U793/U808</f>
        <v>4.9485861182519283E-2</v>
      </c>
      <c r="CD793" s="131">
        <f t="shared" ref="CD793" si="15243">V793/V808</f>
        <v>4.7372954349698536E-2</v>
      </c>
      <c r="CE793" s="132">
        <f t="shared" ref="CE793" si="15244">W793/W808</f>
        <v>5.2709359605911332E-2</v>
      </c>
      <c r="CF793" s="129">
        <f t="shared" ref="CF793" si="15245">X793/X808</f>
        <v>4.0104413858566682E-2</v>
      </c>
      <c r="CG793" s="130">
        <f t="shared" ref="CG793" si="15246">Y793/Y808</f>
        <v>5.0147492625368731E-2</v>
      </c>
      <c r="CH793" s="131">
        <f t="shared" ref="CH793" si="15247">Z793/Z808</f>
        <v>6.5915104106752553E-2</v>
      </c>
      <c r="CI793" s="129">
        <f t="shared" ref="CI793" si="15248">AA793/AA808</f>
        <v>4.9807348933370924E-2</v>
      </c>
      <c r="CJ793" s="135">
        <f t="shared" ref="CJ793" si="15249">AB793/AB808</f>
        <v>5.5323373328594362E-2</v>
      </c>
      <c r="CK793" s="136">
        <f t="shared" ref="CK793" si="15250">AC793/AC808</f>
        <v>4.9847106067862801E-2</v>
      </c>
    </row>
    <row r="794" spans="1:89" ht="14" thickBot="1" x14ac:dyDescent="0.2">
      <c r="A794" s="146" t="s">
        <v>26</v>
      </c>
      <c r="B794" s="203">
        <v>402</v>
      </c>
      <c r="C794" s="197">
        <v>539</v>
      </c>
      <c r="D794" s="198">
        <v>161</v>
      </c>
      <c r="E794" s="199">
        <v>278</v>
      </c>
      <c r="F794" s="196">
        <v>497</v>
      </c>
      <c r="G794" s="200">
        <v>280</v>
      </c>
      <c r="H794" s="198">
        <v>594</v>
      </c>
      <c r="I794" s="199">
        <v>660</v>
      </c>
      <c r="J794" s="196">
        <v>142</v>
      </c>
      <c r="K794" s="197">
        <v>122</v>
      </c>
      <c r="L794" s="198">
        <v>232</v>
      </c>
      <c r="M794" s="196">
        <v>298</v>
      </c>
      <c r="N794" s="201">
        <v>499</v>
      </c>
      <c r="O794" s="204">
        <v>586</v>
      </c>
      <c r="P794" s="196">
        <v>239</v>
      </c>
      <c r="Q794" s="197">
        <v>276</v>
      </c>
      <c r="R794" s="198">
        <v>322</v>
      </c>
      <c r="S794" s="199">
        <v>376</v>
      </c>
      <c r="T794" s="196">
        <v>65</v>
      </c>
      <c r="U794" s="200">
        <v>92</v>
      </c>
      <c r="V794" s="198">
        <v>276</v>
      </c>
      <c r="W794" s="205">
        <v>334</v>
      </c>
      <c r="X794" s="196">
        <v>234</v>
      </c>
      <c r="Y794" s="200">
        <v>187</v>
      </c>
      <c r="Z794" s="198">
        <v>517</v>
      </c>
      <c r="AA794" s="196">
        <v>731</v>
      </c>
      <c r="AB794" s="172">
        <f t="shared" si="15003"/>
        <v>4180</v>
      </c>
      <c r="AC794" s="173">
        <f t="shared" si="15004"/>
        <v>4759</v>
      </c>
      <c r="AE794" s="275">
        <f>$AE$19</f>
        <v>0</v>
      </c>
      <c r="AF794" s="126">
        <f t="shared" si="15195"/>
        <v>0</v>
      </c>
      <c r="AG794" s="197">
        <f t="shared" si="15195"/>
        <v>0</v>
      </c>
      <c r="AH794" s="198">
        <f t="shared" si="15195"/>
        <v>0</v>
      </c>
      <c r="AI794" s="199">
        <f t="shared" si="15195"/>
        <v>0</v>
      </c>
      <c r="AJ794" s="196">
        <f t="shared" si="15195"/>
        <v>0</v>
      </c>
      <c r="AK794" s="200">
        <f t="shared" si="15195"/>
        <v>0</v>
      </c>
      <c r="AL794" s="198">
        <f t="shared" si="15195"/>
        <v>0</v>
      </c>
      <c r="AM794" s="199">
        <f t="shared" si="15195"/>
        <v>0</v>
      </c>
      <c r="AN794" s="196">
        <f t="shared" si="15195"/>
        <v>0</v>
      </c>
      <c r="AO794" s="200">
        <f t="shared" si="15195"/>
        <v>0</v>
      </c>
      <c r="AP794" s="198">
        <f t="shared" si="15196"/>
        <v>0</v>
      </c>
      <c r="AQ794" s="196">
        <f t="shared" si="15196"/>
        <v>0</v>
      </c>
      <c r="AR794" s="201">
        <f t="shared" si="15196"/>
        <v>0</v>
      </c>
      <c r="AS794" s="202">
        <f t="shared" si="15196"/>
        <v>0</v>
      </c>
      <c r="AT794" s="196">
        <f t="shared" si="15196"/>
        <v>0</v>
      </c>
      <c r="AU794" s="200">
        <f t="shared" si="15196"/>
        <v>0</v>
      </c>
      <c r="AV794" s="198">
        <f t="shared" si="15196"/>
        <v>0</v>
      </c>
      <c r="AW794" s="199">
        <f t="shared" si="15196"/>
        <v>0</v>
      </c>
      <c r="AX794" s="196">
        <f t="shared" si="15196"/>
        <v>0</v>
      </c>
      <c r="AY794" s="200">
        <f t="shared" si="15196"/>
        <v>0</v>
      </c>
      <c r="AZ794" s="198">
        <f t="shared" si="15196"/>
        <v>0</v>
      </c>
      <c r="BA794" s="199">
        <f t="shared" si="15196"/>
        <v>0</v>
      </c>
      <c r="BB794" s="196">
        <f t="shared" si="15196"/>
        <v>0</v>
      </c>
      <c r="BC794" s="200">
        <f t="shared" si="15196"/>
        <v>0</v>
      </c>
      <c r="BD794" s="198">
        <f t="shared" si="15196"/>
        <v>0</v>
      </c>
      <c r="BE794" s="196">
        <f t="shared" si="15196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4.4572569020955757E-2</v>
      </c>
      <c r="BK794" s="130">
        <f t="shared" ref="BK794" si="15251">C794/C808</f>
        <v>6.2579821200510852E-2</v>
      </c>
      <c r="BL794" s="131">
        <f t="shared" ref="BL794" si="15252">D794/D808</f>
        <v>4.4073364358061869E-2</v>
      </c>
      <c r="BM794" s="132">
        <f t="shared" ref="BM794" si="15253">E794/E808</f>
        <v>7.0504691858990623E-2</v>
      </c>
      <c r="BN794" s="129">
        <f t="shared" ref="BN794" si="15254">F794/F808</f>
        <v>5.510588757068411E-2</v>
      </c>
      <c r="BO794" s="130">
        <f t="shared" ref="BO794" si="15255">G794/G808</f>
        <v>4.0567951318458417E-2</v>
      </c>
      <c r="BP794" s="131">
        <f t="shared" ref="BP794" si="15256">H794/H808</f>
        <v>5.4600606673407485E-2</v>
      </c>
      <c r="BQ794" s="132">
        <f t="shared" ref="BQ794" si="15257">I794/I808</f>
        <v>6.3437139561707032E-2</v>
      </c>
      <c r="BR794" s="129">
        <f t="shared" ref="BR794" si="15258">J794/J808</f>
        <v>6.0918060918060915E-2</v>
      </c>
      <c r="BS794" s="130">
        <f t="shared" ref="BS794" si="15259">K794/K808</f>
        <v>5.8289536550406112E-2</v>
      </c>
      <c r="BT794" s="131">
        <f t="shared" ref="BT794" si="15260">L794/L808</f>
        <v>4.5365662886194758E-2</v>
      </c>
      <c r="BU794" s="129">
        <f t="shared" ref="BU794" si="15261">M794/M808</f>
        <v>5.807834730072111E-2</v>
      </c>
      <c r="BV794" s="133">
        <f t="shared" ref="BV794" si="15262">N794/N808</f>
        <v>5.0337940078684557E-2</v>
      </c>
      <c r="BW794" s="134">
        <f t="shared" ref="BW794" si="15263">O794/O808</f>
        <v>5.6520061728395063E-2</v>
      </c>
      <c r="BX794" s="129">
        <f t="shared" ref="BX794" si="15264">P794/P808</f>
        <v>4.5497810774795353E-2</v>
      </c>
      <c r="BY794" s="130">
        <f t="shared" ref="BY794" si="15265">Q794/Q808</f>
        <v>4.9909584086799276E-2</v>
      </c>
      <c r="BZ794" s="131">
        <f t="shared" ref="BZ794" si="15266">R794/R808</f>
        <v>5.1290219815227779E-2</v>
      </c>
      <c r="CA794" s="132">
        <f t="shared" ref="CA794" si="15267">S794/S808</f>
        <v>5.5555555555555552E-2</v>
      </c>
      <c r="CB794" s="129">
        <f t="shared" ref="CB794" si="15268">T794/T808</f>
        <v>4.5710267229254573E-2</v>
      </c>
      <c r="CC794" s="130">
        <f t="shared" ref="CC794" si="15269">U794/U808</f>
        <v>5.9125964010282778E-2</v>
      </c>
      <c r="CD794" s="131">
        <f t="shared" ref="CD794" si="15270">V794/V808</f>
        <v>4.7545219638242896E-2</v>
      </c>
      <c r="CE794" s="132">
        <f t="shared" ref="CE794" si="15271">W794/W808</f>
        <v>5.4844006568144497E-2</v>
      </c>
      <c r="CF794" s="129">
        <f t="shared" ref="CF794" si="15272">X794/X808</f>
        <v>5.5529188419553871E-2</v>
      </c>
      <c r="CG794" s="130">
        <f t="shared" ref="CG794" si="15273">Y794/Y808</f>
        <v>5.5162241887905604E-2</v>
      </c>
      <c r="CH794" s="131">
        <f t="shared" ref="CH794" si="15274">Z794/Z808</f>
        <v>5.9473139307488786E-2</v>
      </c>
      <c r="CI794" s="129">
        <f t="shared" ref="CI794" si="15275">AA794/AA808</f>
        <v>6.8696551076026693E-2</v>
      </c>
      <c r="CJ794" s="135">
        <f t="shared" ref="CJ794" si="15276">AB794/AB808</f>
        <v>5.1229884916598238E-2</v>
      </c>
      <c r="CK794" s="136">
        <f t="shared" ref="CK794" si="15277">AC794/AC808</f>
        <v>5.8443552051480434E-2</v>
      </c>
    </row>
    <row r="795" spans="1:89" ht="15" thickTop="1" thickBot="1" x14ac:dyDescent="0.2">
      <c r="A795" s="137" t="s">
        <v>27</v>
      </c>
      <c r="B795" s="206">
        <v>357</v>
      </c>
      <c r="C795" s="190">
        <v>495</v>
      </c>
      <c r="D795" s="191">
        <v>215</v>
      </c>
      <c r="E795" s="192">
        <v>274</v>
      </c>
      <c r="F795" s="189">
        <v>430</v>
      </c>
      <c r="G795" s="193">
        <v>320</v>
      </c>
      <c r="H795" s="191">
        <v>574</v>
      </c>
      <c r="I795" s="192">
        <v>621</v>
      </c>
      <c r="J795" s="189">
        <v>151</v>
      </c>
      <c r="K795" s="190">
        <v>90</v>
      </c>
      <c r="L795" s="191">
        <v>252</v>
      </c>
      <c r="M795" s="189">
        <v>243</v>
      </c>
      <c r="N795" s="194">
        <v>578</v>
      </c>
      <c r="O795" s="207">
        <v>485</v>
      </c>
      <c r="P795" s="189">
        <v>283</v>
      </c>
      <c r="Q795" s="190">
        <v>258</v>
      </c>
      <c r="R795" s="191">
        <v>355</v>
      </c>
      <c r="S795" s="192">
        <v>354</v>
      </c>
      <c r="T795" s="189">
        <v>79</v>
      </c>
      <c r="U795" s="193">
        <v>69</v>
      </c>
      <c r="V795" s="191">
        <v>298</v>
      </c>
      <c r="W795" s="208">
        <v>327</v>
      </c>
      <c r="X795" s="189">
        <v>246</v>
      </c>
      <c r="Y795" s="193">
        <v>144</v>
      </c>
      <c r="Z795" s="191">
        <v>591</v>
      </c>
      <c r="AA795" s="189">
        <v>646</v>
      </c>
      <c r="AB795" s="172">
        <f t="shared" si="15003"/>
        <v>4409</v>
      </c>
      <c r="AC795" s="173">
        <f t="shared" si="15004"/>
        <v>4326</v>
      </c>
      <c r="AE795" s="269" t="s">
        <v>13</v>
      </c>
      <c r="AF795" s="20">
        <f t="shared" ref="AF795:BG795" si="15278">SUM(AF792:AF794)</f>
        <v>1206</v>
      </c>
      <c r="AG795" s="21">
        <f t="shared" si="15278"/>
        <v>1823</v>
      </c>
      <c r="AH795" s="20">
        <f t="shared" si="15278"/>
        <v>447</v>
      </c>
      <c r="AI795" s="21">
        <f t="shared" si="15278"/>
        <v>695</v>
      </c>
      <c r="AJ795" s="20">
        <f t="shared" si="15278"/>
        <v>1015</v>
      </c>
      <c r="AK795" s="21">
        <f t="shared" si="15278"/>
        <v>1585</v>
      </c>
      <c r="AL795" s="20">
        <f t="shared" si="15278"/>
        <v>1623</v>
      </c>
      <c r="AM795" s="21">
        <f t="shared" si="15278"/>
        <v>1865</v>
      </c>
      <c r="AN795" s="20">
        <f t="shared" si="15278"/>
        <v>437</v>
      </c>
      <c r="AO795" s="21">
        <f t="shared" si="15278"/>
        <v>143</v>
      </c>
      <c r="AP795" s="20">
        <f t="shared" si="15278"/>
        <v>1127</v>
      </c>
      <c r="AQ795" s="21">
        <f t="shared" si="15278"/>
        <v>387</v>
      </c>
      <c r="AR795" s="20">
        <f t="shared" si="15278"/>
        <v>1697</v>
      </c>
      <c r="AS795" s="21">
        <f t="shared" si="15278"/>
        <v>1429</v>
      </c>
      <c r="AT795" s="20">
        <f t="shared" si="15278"/>
        <v>819</v>
      </c>
      <c r="AU795" s="21">
        <f t="shared" si="15278"/>
        <v>978</v>
      </c>
      <c r="AV795" s="20">
        <f t="shared" si="15278"/>
        <v>779</v>
      </c>
      <c r="AW795" s="21">
        <f t="shared" si="15278"/>
        <v>1176</v>
      </c>
      <c r="AX795" s="20">
        <f t="shared" si="15278"/>
        <v>360</v>
      </c>
      <c r="AY795" s="21">
        <f t="shared" si="15278"/>
        <v>84</v>
      </c>
      <c r="AZ795" s="20">
        <f t="shared" si="15278"/>
        <v>1187</v>
      </c>
      <c r="BA795" s="21">
        <f t="shared" si="15278"/>
        <v>665</v>
      </c>
      <c r="BB795" s="20">
        <f t="shared" si="15278"/>
        <v>885</v>
      </c>
      <c r="BC795" s="21">
        <f t="shared" si="15278"/>
        <v>410</v>
      </c>
      <c r="BD795" s="20">
        <f t="shared" si="15278"/>
        <v>980</v>
      </c>
      <c r="BE795" s="21">
        <f t="shared" si="15278"/>
        <v>1763</v>
      </c>
      <c r="BF795" s="174">
        <f t="shared" si="15278"/>
        <v>12562</v>
      </c>
      <c r="BG795" s="175">
        <f t="shared" si="15278"/>
        <v>13003</v>
      </c>
      <c r="BI795" s="137" t="s">
        <v>27</v>
      </c>
      <c r="BJ795" s="129">
        <f>B795/B808</f>
        <v>3.9583102339505488E-2</v>
      </c>
      <c r="BK795" s="130">
        <f t="shared" ref="BK795" si="15279">C795/C808</f>
        <v>5.7471264367816091E-2</v>
      </c>
      <c r="BL795" s="131">
        <f t="shared" ref="BL795" si="15280">D795/D808</f>
        <v>5.8855735012318645E-2</v>
      </c>
      <c r="BM795" s="132">
        <f t="shared" ref="BM795" si="15281">E795/E808</f>
        <v>6.9490235861019531E-2</v>
      </c>
      <c r="BN795" s="129">
        <f t="shared" ref="BN795" si="15282">F795/F808</f>
        <v>4.7677126067191482E-2</v>
      </c>
      <c r="BO795" s="130">
        <f t="shared" ref="BO795" si="15283">G795/G808</f>
        <v>4.636337293538105E-2</v>
      </c>
      <c r="BP795" s="131">
        <f t="shared" ref="BP795" si="15284">H795/H808</f>
        <v>5.2762202408309589E-2</v>
      </c>
      <c r="BQ795" s="132">
        <f t="shared" ref="BQ795" si="15285">I795/I808</f>
        <v>5.9688581314878891E-2</v>
      </c>
      <c r="BR795" s="129">
        <f t="shared" ref="BR795" si="15286">J795/J808</f>
        <v>6.4779064779064782E-2</v>
      </c>
      <c r="BS795" s="130">
        <f t="shared" ref="BS795" si="15287">K795/K808</f>
        <v>4.300047778308648E-2</v>
      </c>
      <c r="BT795" s="131">
        <f t="shared" ref="BT795" si="15288">L795/L808</f>
        <v>4.9276495893625344E-2</v>
      </c>
      <c r="BU795" s="129">
        <f t="shared" ref="BU795" si="15289">M795/M808</f>
        <v>4.7359189241863185E-2</v>
      </c>
      <c r="BV795" s="133">
        <f t="shared" ref="BV795" si="15290">N795/N808</f>
        <v>5.8307273277514372E-2</v>
      </c>
      <c r="BW795" s="134">
        <f t="shared" ref="BW795" si="15291">O795/O808</f>
        <v>4.6778549382716049E-2</v>
      </c>
      <c r="BX795" s="129">
        <f t="shared" ref="BX795" si="15292">P795/P808</f>
        <v>5.3873976775176087E-2</v>
      </c>
      <c r="BY795" s="130">
        <f t="shared" ref="BY795" si="15293">Q795/Q808</f>
        <v>4.6654611211573237E-2</v>
      </c>
      <c r="BZ795" s="131">
        <f t="shared" ref="BZ795" si="15294">R795/R808</f>
        <v>5.6546670914303918E-2</v>
      </c>
      <c r="CA795" s="132">
        <f t="shared" ref="CA795" si="15295">S795/S808</f>
        <v>5.2304964539007091E-2</v>
      </c>
      <c r="CB795" s="129">
        <f t="shared" ref="CB795" si="15296">T795/T808</f>
        <v>5.5555555555555552E-2</v>
      </c>
      <c r="CC795" s="130">
        <f t="shared" ref="CC795" si="15297">U795/U808</f>
        <v>4.4344473007712083E-2</v>
      </c>
      <c r="CD795" s="131">
        <f t="shared" ref="CD795" si="15298">V795/V808</f>
        <v>5.1335055986218778E-2</v>
      </c>
      <c r="CE795" s="132">
        <f t="shared" ref="CE795" si="15299">W795/W808</f>
        <v>5.3694581280788176E-2</v>
      </c>
      <c r="CF795" s="129">
        <f t="shared" ref="CF795" si="15300">X795/X808</f>
        <v>5.8376839107736118E-2</v>
      </c>
      <c r="CG795" s="130">
        <f t="shared" ref="CG795" si="15301">Y795/Y808</f>
        <v>4.247787610619469E-2</v>
      </c>
      <c r="CH795" s="131">
        <f t="shared" ref="CH795" si="15302">Z795/Z808</f>
        <v>6.7985735649373061E-2</v>
      </c>
      <c r="CI795" s="129">
        <f t="shared" ref="CI795" si="15303">AA795/AA808</f>
        <v>6.0708580020674752E-2</v>
      </c>
      <c r="CJ795" s="135">
        <f t="shared" ref="CJ795" si="15304">AB795/AB808</f>
        <v>5.4036498229014747E-2</v>
      </c>
      <c r="CK795" s="136">
        <f t="shared" ref="CK795" si="15305">AC795/AC808</f>
        <v>5.3126036178756955E-2</v>
      </c>
    </row>
    <row r="796" spans="1:89" ht="14" thickTop="1" x14ac:dyDescent="0.15">
      <c r="A796" s="146" t="s">
        <v>28</v>
      </c>
      <c r="B796" s="203">
        <v>409</v>
      </c>
      <c r="C796" s="197">
        <v>613</v>
      </c>
      <c r="D796" s="198">
        <v>187</v>
      </c>
      <c r="E796" s="199">
        <v>275</v>
      </c>
      <c r="F796" s="196">
        <v>393</v>
      </c>
      <c r="G796" s="200">
        <v>461</v>
      </c>
      <c r="H796" s="198">
        <v>625</v>
      </c>
      <c r="I796" s="199">
        <v>626</v>
      </c>
      <c r="J796" s="196">
        <v>147</v>
      </c>
      <c r="K796" s="197">
        <v>71</v>
      </c>
      <c r="L796" s="198">
        <v>411</v>
      </c>
      <c r="M796" s="196">
        <v>213</v>
      </c>
      <c r="N796" s="201">
        <v>615</v>
      </c>
      <c r="O796" s="204">
        <v>491</v>
      </c>
      <c r="P796" s="196">
        <v>324</v>
      </c>
      <c r="Q796" s="197">
        <v>289</v>
      </c>
      <c r="R796" s="198">
        <v>362</v>
      </c>
      <c r="S796" s="199">
        <v>379</v>
      </c>
      <c r="T796" s="196">
        <v>144</v>
      </c>
      <c r="U796" s="200">
        <v>47</v>
      </c>
      <c r="V796" s="198">
        <v>440</v>
      </c>
      <c r="W796" s="205">
        <v>329</v>
      </c>
      <c r="X796" s="196">
        <v>249</v>
      </c>
      <c r="Y796" s="200">
        <v>156</v>
      </c>
      <c r="Z796" s="198">
        <v>640</v>
      </c>
      <c r="AA796" s="196">
        <v>660</v>
      </c>
      <c r="AB796" s="172">
        <f t="shared" si="15003"/>
        <v>4946</v>
      </c>
      <c r="AC796" s="173">
        <f t="shared" si="15004"/>
        <v>4610</v>
      </c>
      <c r="BI796" s="146" t="s">
        <v>28</v>
      </c>
      <c r="BJ796" s="129">
        <f>B796/B808</f>
        <v>4.5348708282514694E-2</v>
      </c>
      <c r="BK796" s="130">
        <f t="shared" ref="BK796" si="15306">C796/C808</f>
        <v>7.1171484964588416E-2</v>
      </c>
      <c r="BL796" s="131">
        <f t="shared" ref="BL796" si="15307">D796/D808</f>
        <v>5.1190802080481795E-2</v>
      </c>
      <c r="BM796" s="132">
        <f t="shared" ref="BM796" si="15308">E796/E808</f>
        <v>6.9743849860512297E-2</v>
      </c>
      <c r="BN796" s="129">
        <f t="shared" ref="BN796" si="15309">F796/F808</f>
        <v>4.3574675684665706E-2</v>
      </c>
      <c r="BO796" s="130">
        <f t="shared" ref="BO796" si="15310">G796/G808</f>
        <v>6.6792234135033324E-2</v>
      </c>
      <c r="BP796" s="131">
        <f t="shared" ref="BP796" si="15311">H796/H808</f>
        <v>5.7450133284309222E-2</v>
      </c>
      <c r="BQ796" s="132">
        <f t="shared" ref="BQ796" si="15312">I796/I808</f>
        <v>6.0169165705497886E-2</v>
      </c>
      <c r="BR796" s="129">
        <f t="shared" ref="BR796" si="15313">J796/J808</f>
        <v>6.3063063063063057E-2</v>
      </c>
      <c r="BS796" s="130">
        <f t="shared" ref="BS796" si="15314">K796/K808</f>
        <v>3.3922599139990448E-2</v>
      </c>
      <c r="BT796" s="131">
        <f t="shared" ref="BT796" si="15315">L796/L808</f>
        <v>8.0367618302698479E-2</v>
      </c>
      <c r="BU796" s="129">
        <f t="shared" ref="BU796" si="15316">M796/M808</f>
        <v>4.151237575521341E-2</v>
      </c>
      <c r="BV796" s="133">
        <f t="shared" ref="BV796" si="15317">N796/N808</f>
        <v>6.2039745788358719E-2</v>
      </c>
      <c r="BW796" s="134">
        <f t="shared" ref="BW796" si="15318">O796/O808</f>
        <v>4.7357253086419755E-2</v>
      </c>
      <c r="BX796" s="129">
        <f t="shared" ref="BX796" si="15319">P796/P808</f>
        <v>6.1679040548258138E-2</v>
      </c>
      <c r="BY796" s="130">
        <f t="shared" ref="BY796" si="15320">Q796/Q808</f>
        <v>5.2260397830018082E-2</v>
      </c>
      <c r="BZ796" s="131">
        <f t="shared" ref="BZ796" si="15321">R796/R808</f>
        <v>5.7661675692895827E-2</v>
      </c>
      <c r="CA796" s="132">
        <f t="shared" ref="CA796" si="15322">S796/S808</f>
        <v>5.5998817966903071E-2</v>
      </c>
      <c r="CB796" s="129">
        <f t="shared" ref="CB796" si="15323">T796/T808</f>
        <v>0.10126582278481013</v>
      </c>
      <c r="CC796" s="130">
        <f t="shared" ref="CC796" si="15324">U796/U808</f>
        <v>3.0205655526992288E-2</v>
      </c>
      <c r="CD796" s="131">
        <f t="shared" ref="CD796" si="15325">V796/V808</f>
        <v>7.5796726959517655E-2</v>
      </c>
      <c r="CE796" s="132">
        <f t="shared" ref="CE796" si="15326">W796/W808</f>
        <v>5.4022988505747126E-2</v>
      </c>
      <c r="CF796" s="129">
        <f t="shared" ref="CF796" si="15327">X796/X808</f>
        <v>5.9088751779781679E-2</v>
      </c>
      <c r="CG796" s="130">
        <f t="shared" ref="CG796" si="15328">Y796/Y808</f>
        <v>4.6017699115044247E-2</v>
      </c>
      <c r="CH796" s="131">
        <f t="shared" ref="CH796" si="15329">Z796/Z808</f>
        <v>7.3622454848728869E-2</v>
      </c>
      <c r="CI796" s="129">
        <f t="shared" ref="CI796" si="15330">AA796/AA808</f>
        <v>6.2024245841556247E-2</v>
      </c>
      <c r="CJ796" s="135">
        <f t="shared" ref="CJ796" si="15331">AB796/AB808</f>
        <v>6.0617945166864806E-2</v>
      </c>
      <c r="CK796" s="136">
        <f t="shared" ref="CK796" si="15332">AC796/AC808</f>
        <v>5.6613737120681823E-2</v>
      </c>
    </row>
    <row r="797" spans="1:89" x14ac:dyDescent="0.15">
      <c r="A797" s="137" t="s">
        <v>29</v>
      </c>
      <c r="B797" s="206">
        <v>417</v>
      </c>
      <c r="C797" s="190">
        <v>830</v>
      </c>
      <c r="D797" s="191">
        <v>294</v>
      </c>
      <c r="E797" s="192">
        <v>338</v>
      </c>
      <c r="F797" s="189">
        <v>527</v>
      </c>
      <c r="G797" s="193">
        <v>636</v>
      </c>
      <c r="H797" s="191">
        <v>711</v>
      </c>
      <c r="I797" s="192">
        <v>837</v>
      </c>
      <c r="J797" s="189">
        <v>216</v>
      </c>
      <c r="K797" s="190">
        <v>73</v>
      </c>
      <c r="L797" s="191">
        <v>514</v>
      </c>
      <c r="M797" s="189">
        <v>244</v>
      </c>
      <c r="N797" s="194">
        <v>722</v>
      </c>
      <c r="O797" s="207">
        <v>546</v>
      </c>
      <c r="P797" s="189">
        <v>418</v>
      </c>
      <c r="Q797" s="190">
        <v>378</v>
      </c>
      <c r="R797" s="191">
        <v>410</v>
      </c>
      <c r="S797" s="192">
        <v>565</v>
      </c>
      <c r="T797" s="189">
        <v>225</v>
      </c>
      <c r="U797" s="193">
        <v>30</v>
      </c>
      <c r="V797" s="191">
        <v>577</v>
      </c>
      <c r="W797" s="208">
        <v>313</v>
      </c>
      <c r="X797" s="189">
        <v>353</v>
      </c>
      <c r="Y797" s="193">
        <v>181</v>
      </c>
      <c r="Z797" s="191">
        <v>664</v>
      </c>
      <c r="AA797" s="189">
        <v>760</v>
      </c>
      <c r="AB797" s="172">
        <f t="shared" si="15003"/>
        <v>6048</v>
      </c>
      <c r="AC797" s="173">
        <f t="shared" si="15004"/>
        <v>5731</v>
      </c>
      <c r="BI797" s="137" t="s">
        <v>29</v>
      </c>
      <c r="BJ797" s="129">
        <f>B797/B808</f>
        <v>4.6235724581439187E-2</v>
      </c>
      <c r="BK797" s="130">
        <f t="shared" ref="BK797" si="15333">C797/C808</f>
        <v>9.6365958434923946E-2</v>
      </c>
      <c r="BL797" s="131">
        <f t="shared" ref="BL797" si="15334">D797/D808</f>
        <v>8.0481795784286894E-2</v>
      </c>
      <c r="BM797" s="132">
        <f t="shared" ref="BM797" si="15335">E797/E808</f>
        <v>8.5721531828556935E-2</v>
      </c>
      <c r="BN797" s="129">
        <f t="shared" ref="BN797" si="15336">F797/F808</f>
        <v>5.8432198691650956E-2</v>
      </c>
      <c r="BO797" s="130">
        <f t="shared" ref="BO797" si="15337">G797/G808</f>
        <v>9.2147203709069841E-2</v>
      </c>
      <c r="BP797" s="131">
        <f t="shared" ref="BP797" si="15338">H797/H808</f>
        <v>6.5355271624230174E-2</v>
      </c>
      <c r="BQ797" s="132">
        <f t="shared" ref="BQ797" si="15339">I797/I808</f>
        <v>8.0449826989619375E-2</v>
      </c>
      <c r="BR797" s="129">
        <f t="shared" ref="BR797" si="15340">J797/J808</f>
        <v>9.2664092664092659E-2</v>
      </c>
      <c r="BS797" s="130">
        <f t="shared" ref="BS797" si="15341">K797/K808</f>
        <v>3.487816531294792E-2</v>
      </c>
      <c r="BT797" s="131">
        <f t="shared" ref="BT797" si="15342">L797/L808</f>
        <v>0.10050840829096598</v>
      </c>
      <c r="BU797" s="129">
        <f t="shared" ref="BU797" si="15343">M797/M808</f>
        <v>4.755408302475151E-2</v>
      </c>
      <c r="BV797" s="133">
        <f t="shared" ref="BV797" si="15344">N797/N808</f>
        <v>7.2833652779178859E-2</v>
      </c>
      <c r="BW797" s="134">
        <f t="shared" ref="BW797" si="15345">O797/O808</f>
        <v>5.2662037037037035E-2</v>
      </c>
      <c r="BX797" s="129">
        <f t="shared" ref="BX797" si="15346">P797/P808</f>
        <v>7.9573577003616974E-2</v>
      </c>
      <c r="BY797" s="130">
        <f t="shared" ref="BY797" si="15347">Q797/Q808</f>
        <v>6.8354430379746839E-2</v>
      </c>
      <c r="BZ797" s="131">
        <f t="shared" ref="BZ797" si="15348">R797/R808</f>
        <v>6.5307422746097479E-2</v>
      </c>
      <c r="CA797" s="132">
        <f t="shared" ref="CA797" si="15349">S797/S808</f>
        <v>8.3481087470449175E-2</v>
      </c>
      <c r="CB797" s="129">
        <f t="shared" ref="CB797" si="15350">T797/T808</f>
        <v>0.15822784810126583</v>
      </c>
      <c r="CC797" s="130">
        <f t="shared" ref="CC797" si="15351">U797/U808</f>
        <v>1.9280205655526992E-2</v>
      </c>
      <c r="CD797" s="131">
        <f t="shared" ref="CD797" si="15352">V797/V808</f>
        <v>9.9397071490094746E-2</v>
      </c>
      <c r="CE797" s="132">
        <f t="shared" ref="CE797" si="15353">W797/W808</f>
        <v>5.1395730706075532E-2</v>
      </c>
      <c r="CF797" s="129">
        <f t="shared" ref="CF797" si="15354">X797/X808</f>
        <v>8.3768391077361171E-2</v>
      </c>
      <c r="CG797" s="130">
        <f t="shared" ref="CG797" si="15355">Y797/Y808</f>
        <v>5.3392330383480825E-2</v>
      </c>
      <c r="CH797" s="131">
        <f t="shared" ref="CH797" si="15356">Z797/Z808</f>
        <v>7.6383296905556189E-2</v>
      </c>
      <c r="CI797" s="129">
        <f t="shared" ref="CI797" si="15357">AA797/AA808</f>
        <v>7.142185884785264E-2</v>
      </c>
      <c r="CJ797" s="135">
        <f t="shared" ref="CJ797" si="15358">AB797/AB808</f>
        <v>7.4124005735786161E-2</v>
      </c>
      <c r="CK797" s="136">
        <f t="shared" ref="CK797" si="15359">AC797/AC808</f>
        <v>7.0380331331589482E-2</v>
      </c>
    </row>
    <row r="798" spans="1:89" x14ac:dyDescent="0.15">
      <c r="A798" s="146" t="s">
        <v>30</v>
      </c>
      <c r="B798" s="203">
        <v>541</v>
      </c>
      <c r="C798" s="197">
        <v>1014</v>
      </c>
      <c r="D798" s="198">
        <v>289</v>
      </c>
      <c r="E798" s="199">
        <v>349</v>
      </c>
      <c r="F798" s="196">
        <v>584</v>
      </c>
      <c r="G798" s="200">
        <v>830</v>
      </c>
      <c r="H798" s="198">
        <v>821</v>
      </c>
      <c r="I798" s="199">
        <v>957</v>
      </c>
      <c r="J798" s="196">
        <v>229</v>
      </c>
      <c r="K798" s="197">
        <v>76</v>
      </c>
      <c r="L798" s="198">
        <v>593</v>
      </c>
      <c r="M798" s="196">
        <v>189</v>
      </c>
      <c r="N798" s="201">
        <v>944</v>
      </c>
      <c r="O798" s="204">
        <v>757</v>
      </c>
      <c r="P798" s="196">
        <v>480</v>
      </c>
      <c r="Q798" s="197">
        <v>551</v>
      </c>
      <c r="R798" s="198">
        <v>435</v>
      </c>
      <c r="S798" s="199">
        <v>650</v>
      </c>
      <c r="T798" s="196">
        <v>229</v>
      </c>
      <c r="U798" s="200">
        <v>41</v>
      </c>
      <c r="V798" s="198">
        <v>615</v>
      </c>
      <c r="W798" s="205">
        <v>338</v>
      </c>
      <c r="X798" s="196">
        <v>537</v>
      </c>
      <c r="Y798" s="200">
        <v>211</v>
      </c>
      <c r="Z798" s="198">
        <v>528</v>
      </c>
      <c r="AA798" s="196">
        <v>879</v>
      </c>
      <c r="AB798" s="172">
        <f t="shared" si="15003"/>
        <v>6825</v>
      </c>
      <c r="AC798" s="173">
        <f t="shared" si="15004"/>
        <v>6842</v>
      </c>
      <c r="BI798" s="146" t="s">
        <v>30</v>
      </c>
      <c r="BJ798" s="129">
        <f>B798/B808</f>
        <v>5.9984477214768822E-2</v>
      </c>
      <c r="BK798" s="130">
        <f t="shared" ref="BK798" si="15360">C798/C808</f>
        <v>0.11772901428073843</v>
      </c>
      <c r="BL798" s="131">
        <f t="shared" ref="BL798" si="15361">D798/D808</f>
        <v>7.9113057760744593E-2</v>
      </c>
      <c r="BM798" s="132">
        <f t="shared" ref="BM798" si="15362">E798/E808</f>
        <v>8.8511285822977431E-2</v>
      </c>
      <c r="BN798" s="129">
        <f t="shared" ref="BN798" si="15363">F798/F808</f>
        <v>6.4752189821487977E-2</v>
      </c>
      <c r="BO798" s="130">
        <f t="shared" ref="BO798" si="15364">G798/G808</f>
        <v>0.12025499855114459</v>
      </c>
      <c r="BP798" s="131">
        <f t="shared" ref="BP798" si="15365">H798/H808</f>
        <v>7.5466495082268589E-2</v>
      </c>
      <c r="BQ798" s="132">
        <f t="shared" ref="BQ798" si="15366">I798/I808</f>
        <v>9.1983852364475205E-2</v>
      </c>
      <c r="BR798" s="129">
        <f t="shared" ref="BR798" si="15367">J798/J808</f>
        <v>9.8241098241098238E-2</v>
      </c>
      <c r="BS798" s="130">
        <f t="shared" ref="BS798" si="15368">K798/K808</f>
        <v>3.6311514572384136E-2</v>
      </c>
      <c r="BT798" s="131">
        <f t="shared" ref="BT798" si="15369">L798/L808</f>
        <v>0.11595619867031677</v>
      </c>
      <c r="BU798" s="129">
        <f t="shared" ref="BU798" si="15370">M798/M808</f>
        <v>3.6834924965893585E-2</v>
      </c>
      <c r="BV798" s="133">
        <f t="shared" ref="BV798" si="15371">N798/N808</f>
        <v>9.5228487844244925E-2</v>
      </c>
      <c r="BW798" s="134">
        <f t="shared" ref="BW798" si="15372">O798/O808</f>
        <v>7.3013117283950615E-2</v>
      </c>
      <c r="BX798" s="129">
        <f t="shared" ref="BX798" si="15373">P798/P808</f>
        <v>9.1376356367789832E-2</v>
      </c>
      <c r="BY798" s="130">
        <f t="shared" ref="BY798" si="15374">Q798/Q808</f>
        <v>9.9638336347197112E-2</v>
      </c>
      <c r="BZ798" s="131">
        <f t="shared" ref="BZ798" si="15375">R798/R808</f>
        <v>6.9289582669640012E-2</v>
      </c>
      <c r="CA798" s="132">
        <f t="shared" ref="CA798" si="15376">S798/S808</f>
        <v>9.6040189125295508E-2</v>
      </c>
      <c r="CB798" s="129">
        <f t="shared" ref="CB798" si="15377">T798/T808</f>
        <v>0.16104078762306612</v>
      </c>
      <c r="CC798" s="130">
        <f t="shared" ref="CC798" si="15378">U798/U808</f>
        <v>2.634961439588689E-2</v>
      </c>
      <c r="CD798" s="131">
        <f t="shared" ref="CD798" si="15379">V798/V808</f>
        <v>0.10594315245478036</v>
      </c>
      <c r="CE798" s="132">
        <f t="shared" ref="CE798" si="15380">W798/W808</f>
        <v>5.5500821018062398E-2</v>
      </c>
      <c r="CF798" s="129">
        <f t="shared" ref="CF798" si="15381">X798/X808</f>
        <v>0.12743236829615567</v>
      </c>
      <c r="CG798" s="130">
        <f t="shared" ref="CG798" si="15382">Y798/Y808</f>
        <v>6.2241887905604719E-2</v>
      </c>
      <c r="CH798" s="131">
        <f t="shared" ref="CH798" si="15383">Z798/Z808</f>
        <v>6.0738525250201313E-2</v>
      </c>
      <c r="CI798" s="129">
        <f t="shared" ref="CI798" si="15384">AA798/AA808</f>
        <v>8.2605018325345364E-2</v>
      </c>
      <c r="CJ798" s="135">
        <f t="shared" ref="CJ798" si="15385">AB798/AB808</f>
        <v>8.364688147267535E-2</v>
      </c>
      <c r="CK798" s="136">
        <f t="shared" ref="CK798" si="15386">AC798/AC808</f>
        <v>8.4024119171302605E-2</v>
      </c>
    </row>
    <row r="799" spans="1:89" x14ac:dyDescent="0.15">
      <c r="A799" s="137" t="s">
        <v>31</v>
      </c>
      <c r="B799" s="206">
        <v>665</v>
      </c>
      <c r="C799" s="190">
        <v>809</v>
      </c>
      <c r="D799" s="191">
        <v>158</v>
      </c>
      <c r="E799" s="192">
        <v>346</v>
      </c>
      <c r="F799" s="189">
        <v>431</v>
      </c>
      <c r="G799" s="193">
        <v>755</v>
      </c>
      <c r="H799" s="191">
        <v>802</v>
      </c>
      <c r="I799" s="192">
        <v>908</v>
      </c>
      <c r="J799" s="189">
        <v>208</v>
      </c>
      <c r="K799" s="190">
        <v>67</v>
      </c>
      <c r="L799" s="191">
        <v>534</v>
      </c>
      <c r="M799" s="189">
        <v>198</v>
      </c>
      <c r="N799" s="194">
        <v>753</v>
      </c>
      <c r="O799" s="207">
        <v>672</v>
      </c>
      <c r="P799" s="189">
        <v>339</v>
      </c>
      <c r="Q799" s="190">
        <v>427</v>
      </c>
      <c r="R799" s="191">
        <v>344</v>
      </c>
      <c r="S799" s="192">
        <v>526</v>
      </c>
      <c r="T799" s="189">
        <v>131</v>
      </c>
      <c r="U799" s="193">
        <v>43</v>
      </c>
      <c r="V799" s="191">
        <v>572</v>
      </c>
      <c r="W799" s="208">
        <v>327</v>
      </c>
      <c r="X799" s="189">
        <v>348</v>
      </c>
      <c r="Y799" s="193">
        <v>199</v>
      </c>
      <c r="Z799" s="191">
        <v>452</v>
      </c>
      <c r="AA799" s="189">
        <v>884</v>
      </c>
      <c r="AB799" s="172">
        <f t="shared" si="15003"/>
        <v>5737</v>
      </c>
      <c r="AC799" s="173">
        <f t="shared" si="15004"/>
        <v>6161</v>
      </c>
      <c r="BI799" s="137" t="s">
        <v>31</v>
      </c>
      <c r="BJ799" s="129">
        <f>B799/B808</f>
        <v>7.3733229848098464E-2</v>
      </c>
      <c r="BK799" s="130">
        <f t="shared" ref="BK799" si="15387">C799/C808</f>
        <v>9.392778358295599E-2</v>
      </c>
      <c r="BL799" s="131">
        <f t="shared" ref="BL799" si="15388">D799/D808</f>
        <v>4.3252121543936491E-2</v>
      </c>
      <c r="BM799" s="132">
        <f t="shared" ref="BM799" si="15389">E799/E808</f>
        <v>8.7750443824499119E-2</v>
      </c>
      <c r="BN799" s="129">
        <f t="shared" ref="BN799" si="15390">F799/F808</f>
        <v>4.7788003104557046E-2</v>
      </c>
      <c r="BO799" s="130">
        <f t="shared" ref="BO799" si="15391">G799/G808</f>
        <v>0.10938858301941466</v>
      </c>
      <c r="BP799" s="131">
        <f t="shared" ref="BP799" si="15392">H799/H808</f>
        <v>7.3720011030425595E-2</v>
      </c>
      <c r="BQ799" s="132">
        <f t="shared" ref="BQ799" si="15393">I799/I808</f>
        <v>8.7274125336409075E-2</v>
      </c>
      <c r="BR799" s="129">
        <f t="shared" ref="BR799" si="15394">J799/J808</f>
        <v>8.9232089232089237E-2</v>
      </c>
      <c r="BS799" s="130">
        <f t="shared" ref="BS799" si="15395">K799/K808</f>
        <v>3.2011466794075488E-2</v>
      </c>
      <c r="BT799" s="131">
        <f t="shared" ref="BT799" si="15396">L799/L808</f>
        <v>0.10441924129839655</v>
      </c>
      <c r="BU799" s="129">
        <f t="shared" ref="BU799" si="15397">M799/M808</f>
        <v>3.8588969011888519E-2</v>
      </c>
      <c r="BV799" s="133">
        <f t="shared" ref="BV799" si="15398">N799/N808</f>
        <v>7.5960859477453846E-2</v>
      </c>
      <c r="BW799" s="134">
        <f t="shared" ref="BW799" si="15399">O799/O808</f>
        <v>6.4814814814814811E-2</v>
      </c>
      <c r="BX799" s="129">
        <f t="shared" ref="BX799" si="15400">P799/P808</f>
        <v>6.453455168475157E-2</v>
      </c>
      <c r="BY799" s="130">
        <f t="shared" ref="BY799" si="15401">Q799/Q808</f>
        <v>7.7215189873417717E-2</v>
      </c>
      <c r="BZ799" s="131">
        <f t="shared" ref="BZ799" si="15402">R799/R808</f>
        <v>5.4794520547945202E-2</v>
      </c>
      <c r="CA799" s="132">
        <f t="shared" ref="CA799" si="15403">S799/S808</f>
        <v>7.7718676122931443E-2</v>
      </c>
      <c r="CB799" s="129">
        <f t="shared" ref="CB799" si="15404">T799/T808</f>
        <v>9.2123769338959216E-2</v>
      </c>
      <c r="CC799" s="130">
        <f t="shared" ref="CC799" si="15405">U799/U808</f>
        <v>2.7634961439588688E-2</v>
      </c>
      <c r="CD799" s="131">
        <f t="shared" ref="CD799" si="15406">V799/V808</f>
        <v>9.8535745047372961E-2</v>
      </c>
      <c r="CE799" s="132">
        <f t="shared" ref="CE799" si="15407">W799/W808</f>
        <v>5.3694581280788176E-2</v>
      </c>
      <c r="CF799" s="129">
        <f t="shared" ref="CF799" si="15408">X799/X808</f>
        <v>8.2581869957285239E-2</v>
      </c>
      <c r="CG799" s="130">
        <f t="shared" ref="CG799" si="15409">Y799/Y808</f>
        <v>5.8702064896755161E-2</v>
      </c>
      <c r="CH799" s="131">
        <f t="shared" ref="CH799" si="15410">Z799/Z808</f>
        <v>5.1995858736914757E-2</v>
      </c>
      <c r="CI799" s="129">
        <f t="shared" ref="CI799" si="15411">AA799/AA808</f>
        <v>8.3074898975660186E-2</v>
      </c>
      <c r="CJ799" s="135">
        <f t="shared" ref="CJ799" si="15412">AB799/AB808</f>
        <v>7.0312404250364613E-2</v>
      </c>
      <c r="CK799" s="136">
        <f t="shared" ref="CK799" si="15413">AC799/AC808</f>
        <v>7.5661005292954595E-2</v>
      </c>
    </row>
    <row r="800" spans="1:89" x14ac:dyDescent="0.15">
      <c r="A800" s="146" t="s">
        <v>32</v>
      </c>
      <c r="B800" s="203">
        <v>666</v>
      </c>
      <c r="C800" s="197">
        <v>651</v>
      </c>
      <c r="D800" s="198">
        <v>121</v>
      </c>
      <c r="E800" s="199">
        <v>265</v>
      </c>
      <c r="F800" s="196">
        <v>329</v>
      </c>
      <c r="G800" s="200">
        <v>872</v>
      </c>
      <c r="H800" s="198">
        <v>658</v>
      </c>
      <c r="I800" s="199">
        <v>841</v>
      </c>
      <c r="J800" s="196">
        <v>203</v>
      </c>
      <c r="K800" s="197">
        <v>52</v>
      </c>
      <c r="L800" s="198">
        <v>487</v>
      </c>
      <c r="M800" s="196">
        <v>193</v>
      </c>
      <c r="N800" s="201">
        <v>818</v>
      </c>
      <c r="O800" s="204">
        <v>522</v>
      </c>
      <c r="P800" s="196">
        <v>290</v>
      </c>
      <c r="Q800" s="197">
        <v>411</v>
      </c>
      <c r="R800" s="198">
        <v>241</v>
      </c>
      <c r="S800" s="199">
        <v>494</v>
      </c>
      <c r="T800" s="196">
        <v>63</v>
      </c>
      <c r="U800" s="200">
        <v>42</v>
      </c>
      <c r="V800" s="198">
        <v>537</v>
      </c>
      <c r="W800" s="205">
        <v>228</v>
      </c>
      <c r="X800" s="196">
        <v>203</v>
      </c>
      <c r="Y800" s="200">
        <v>185</v>
      </c>
      <c r="Z800" s="198">
        <v>347</v>
      </c>
      <c r="AA800" s="196">
        <v>536</v>
      </c>
      <c r="AB800" s="172">
        <f t="shared" si="15003"/>
        <v>4963</v>
      </c>
      <c r="AC800" s="173">
        <f t="shared" si="15004"/>
        <v>5292</v>
      </c>
      <c r="BI800" s="146" t="s">
        <v>32</v>
      </c>
      <c r="BJ800" s="129">
        <f>B800/B808</f>
        <v>7.3844106885464014E-2</v>
      </c>
      <c r="BK800" s="130">
        <f t="shared" ref="BK800" si="15414">C800/C808</f>
        <v>7.5583420411006616E-2</v>
      </c>
      <c r="BL800" s="131">
        <f t="shared" ref="BL800" si="15415">D800/D808</f>
        <v>3.3123460169723513E-2</v>
      </c>
      <c r="BM800" s="132">
        <f t="shared" ref="BM800" si="15416">E800/E808</f>
        <v>6.7207709865584581E-2</v>
      </c>
      <c r="BN800" s="129">
        <f t="shared" ref="BN800" si="15417">F800/F808</f>
        <v>3.6478545293269764E-2</v>
      </c>
      <c r="BO800" s="130">
        <f t="shared" ref="BO800" si="15418">G800/G808</f>
        <v>0.12634019124891335</v>
      </c>
      <c r="BP800" s="131">
        <f t="shared" ref="BP800" si="15419">H800/H808</f>
        <v>6.048350032172075E-2</v>
      </c>
      <c r="BQ800" s="132">
        <f t="shared" ref="BQ800" si="15420">I800/I808</f>
        <v>8.0834294502114573E-2</v>
      </c>
      <c r="BR800" s="129">
        <f t="shared" ref="BR800" si="15421">J800/J808</f>
        <v>8.7087087087087081E-2</v>
      </c>
      <c r="BS800" s="130">
        <f t="shared" ref="BS800" si="15422">K800/K808</f>
        <v>2.4844720496894408E-2</v>
      </c>
      <c r="BT800" s="131">
        <f t="shared" ref="BT800" si="15423">L800/L808</f>
        <v>9.5228783730934685E-2</v>
      </c>
      <c r="BU800" s="129">
        <f t="shared" ref="BU800" si="15424">M800/M808</f>
        <v>3.7614500097446893E-2</v>
      </c>
      <c r="BV800" s="133">
        <f t="shared" ref="BV800" si="15425">N800/N808</f>
        <v>8.2517905780288517E-2</v>
      </c>
      <c r="BW800" s="134">
        <f t="shared" ref="BW800" si="15426">O800/O808</f>
        <v>5.0347222222222224E-2</v>
      </c>
      <c r="BX800" s="129">
        <f t="shared" ref="BX800" si="15427">P800/P808</f>
        <v>5.5206548638873025E-2</v>
      </c>
      <c r="BY800" s="130">
        <f t="shared" ref="BY800" si="15428">Q800/Q808</f>
        <v>7.4321880650994571E-2</v>
      </c>
      <c r="BZ800" s="131">
        <f t="shared" ref="BZ800" si="15429">R800/R808</f>
        <v>3.8388021662949981E-2</v>
      </c>
      <c r="CA800" s="132">
        <f t="shared" ref="CA800" si="15430">S800/S808</f>
        <v>7.2990543735224581E-2</v>
      </c>
      <c r="CB800" s="129">
        <f t="shared" ref="CB800" si="15431">T800/T808</f>
        <v>4.4303797468354431E-2</v>
      </c>
      <c r="CC800" s="130">
        <f t="shared" ref="CC800" si="15432">U800/U808</f>
        <v>2.6992287917737789E-2</v>
      </c>
      <c r="CD800" s="131">
        <f t="shared" ref="CD800" si="15433">V800/V808</f>
        <v>9.2506459948320408E-2</v>
      </c>
      <c r="CE800" s="132">
        <f t="shared" ref="CE800" si="15434">W800/W808</f>
        <v>3.7438423645320199E-2</v>
      </c>
      <c r="CF800" s="129">
        <f t="shared" ref="CF800" si="15435">X800/X808</f>
        <v>4.817275747508306E-2</v>
      </c>
      <c r="CG800" s="130">
        <f t="shared" ref="CG800" si="15436">Y800/Y808</f>
        <v>5.4572271386430678E-2</v>
      </c>
      <c r="CH800" s="131">
        <f t="shared" ref="CH800" si="15437">Z800/Z808</f>
        <v>3.9917174738295182E-2</v>
      </c>
      <c r="CI800" s="129">
        <f t="shared" ref="CI800" si="15438">AA800/AA808</f>
        <v>5.0371205713748708E-2</v>
      </c>
      <c r="CJ800" s="135">
        <f t="shared" ref="CJ800" si="15439">AB800/AB808</f>
        <v>6.0826296373463408E-2</v>
      </c>
      <c r="CK800" s="136">
        <f t="shared" ref="CK800" si="15440">AC800/AC808</f>
        <v>6.4989131636149278E-2</v>
      </c>
    </row>
    <row r="801" spans="1:89" x14ac:dyDescent="0.15">
      <c r="A801" s="137" t="s">
        <v>33</v>
      </c>
      <c r="B801" s="206">
        <v>367</v>
      </c>
      <c r="C801" s="190">
        <v>396</v>
      </c>
      <c r="D801" s="191">
        <v>70</v>
      </c>
      <c r="E801" s="192">
        <v>174</v>
      </c>
      <c r="F801" s="189">
        <v>221</v>
      </c>
      <c r="G801" s="193">
        <v>630</v>
      </c>
      <c r="H801" s="191">
        <v>486</v>
      </c>
      <c r="I801" s="192">
        <v>609</v>
      </c>
      <c r="J801" s="189">
        <v>79</v>
      </c>
      <c r="K801" s="190">
        <v>48</v>
      </c>
      <c r="L801" s="191">
        <v>435</v>
      </c>
      <c r="M801" s="189">
        <v>154</v>
      </c>
      <c r="N801" s="194">
        <v>459</v>
      </c>
      <c r="O801" s="207">
        <v>470</v>
      </c>
      <c r="P801" s="189">
        <v>165</v>
      </c>
      <c r="Q801" s="190">
        <v>302</v>
      </c>
      <c r="R801" s="191">
        <v>234</v>
      </c>
      <c r="S801" s="192">
        <v>390</v>
      </c>
      <c r="T801" s="189">
        <v>34</v>
      </c>
      <c r="U801" s="193">
        <v>34</v>
      </c>
      <c r="V801" s="191">
        <v>438</v>
      </c>
      <c r="W801" s="208">
        <v>210</v>
      </c>
      <c r="X801" s="189">
        <v>164</v>
      </c>
      <c r="Y801" s="193">
        <v>176</v>
      </c>
      <c r="Z801" s="191">
        <v>235</v>
      </c>
      <c r="AA801" s="189">
        <v>597</v>
      </c>
      <c r="AB801" s="172">
        <f t="shared" si="15003"/>
        <v>3387</v>
      </c>
      <c r="AC801" s="173">
        <f t="shared" si="15004"/>
        <v>4190</v>
      </c>
      <c r="BI801" s="137" t="s">
        <v>33</v>
      </c>
      <c r="BJ801" s="129">
        <f>B801/B808</f>
        <v>4.0691872713161104E-2</v>
      </c>
      <c r="BK801" s="130">
        <f t="shared" ref="BK801" si="15441">C801/C808</f>
        <v>4.5977011494252873E-2</v>
      </c>
      <c r="BL801" s="131">
        <f t="shared" ref="BL801" si="15442">D801/D808</f>
        <v>1.9162332329592115E-2</v>
      </c>
      <c r="BM801" s="132">
        <f t="shared" ref="BM801" si="15443">E801/E808</f>
        <v>4.4128835911742326E-2</v>
      </c>
      <c r="BN801" s="129">
        <f t="shared" ref="BN801" si="15444">F801/F808</f>
        <v>2.4503825257789113E-2</v>
      </c>
      <c r="BO801" s="130">
        <f t="shared" ref="BO801" si="15445">G801/G808</f>
        <v>9.1277890466531439E-2</v>
      </c>
      <c r="BP801" s="131">
        <f t="shared" ref="BP801" si="15446">H801/H808</f>
        <v>4.4673223641878847E-2</v>
      </c>
      <c r="BQ801" s="132">
        <f t="shared" ref="BQ801" si="15447">I801/I808</f>
        <v>5.853517877739331E-2</v>
      </c>
      <c r="BR801" s="129">
        <f t="shared" ref="BR801" si="15448">J801/J808</f>
        <v>3.3891033891033893E-2</v>
      </c>
      <c r="BS801" s="130">
        <f t="shared" ref="BS801" si="15449">K801/K808</f>
        <v>2.2933588150979456E-2</v>
      </c>
      <c r="BT801" s="131">
        <f t="shared" ref="BT801" si="15450">L801/L808</f>
        <v>8.5060617911615177E-2</v>
      </c>
      <c r="BU801" s="129">
        <f t="shared" ref="BU801" si="15451">M801/M808</f>
        <v>3.0013642564802184E-2</v>
      </c>
      <c r="BV801" s="133">
        <f t="shared" ref="BV801" si="15452">N801/N808</f>
        <v>4.6302834661555534E-2</v>
      </c>
      <c r="BW801" s="134">
        <f t="shared" ref="BW801" si="15453">O801/O808</f>
        <v>4.533179012345679E-2</v>
      </c>
      <c r="BX801" s="129">
        <f t="shared" ref="BX801" si="15454">P801/P808</f>
        <v>3.1410622501427753E-2</v>
      </c>
      <c r="BY801" s="130">
        <f t="shared" ref="BY801" si="15455">Q801/Q808</f>
        <v>5.4611211573236888E-2</v>
      </c>
      <c r="BZ801" s="131">
        <f t="shared" ref="BZ801" si="15456">R801/R808</f>
        <v>3.7273016884358079E-2</v>
      </c>
      <c r="CA801" s="132">
        <f t="shared" ref="CA801" si="15457">S801/S808</f>
        <v>5.7624113475177305E-2</v>
      </c>
      <c r="CB801" s="129">
        <f t="shared" ref="CB801" si="15458">T801/T808</f>
        <v>2.3909985935302389E-2</v>
      </c>
      <c r="CC801" s="130">
        <f t="shared" ref="CC801" si="15459">U801/U808</f>
        <v>2.1850899742930592E-2</v>
      </c>
      <c r="CD801" s="131">
        <f t="shared" ref="CD801" si="15460">V801/V808</f>
        <v>7.5452196382428935E-2</v>
      </c>
      <c r="CE801" s="132">
        <f t="shared" ref="CE801" si="15461">W801/W808</f>
        <v>3.4482758620689655E-2</v>
      </c>
      <c r="CF801" s="129">
        <f t="shared" ref="CF801" si="15462">X801/X808</f>
        <v>3.8917892738490743E-2</v>
      </c>
      <c r="CG801" s="130">
        <f t="shared" ref="CG801" si="15463">Y801/Y808</f>
        <v>5.191740412979351E-2</v>
      </c>
      <c r="CH801" s="131">
        <f t="shared" ref="CH801" si="15464">Z801/Z808</f>
        <v>2.7033245139767629E-2</v>
      </c>
      <c r="CI801" s="129">
        <f t="shared" ref="CI801" si="15465">AA801/AA808</f>
        <v>5.6103749647589511E-2</v>
      </c>
      <c r="CJ801" s="135">
        <f t="shared" ref="CJ801" si="15466">AB801/AB808</f>
        <v>4.1510913926439769E-2</v>
      </c>
      <c r="CK801" s="136">
        <f t="shared" ref="CK801" si="15467">AC801/AC808</f>
        <v>5.145586953051124E-2</v>
      </c>
    </row>
    <row r="802" spans="1:89" x14ac:dyDescent="0.15">
      <c r="A802" s="146" t="s">
        <v>34</v>
      </c>
      <c r="B802" s="203">
        <v>18</v>
      </c>
      <c r="C802" s="197">
        <v>153</v>
      </c>
      <c r="D802" s="198">
        <v>12</v>
      </c>
      <c r="E802" s="199">
        <v>81</v>
      </c>
      <c r="F802" s="196">
        <v>41</v>
      </c>
      <c r="G802" s="200">
        <v>168</v>
      </c>
      <c r="H802" s="198">
        <v>104</v>
      </c>
      <c r="I802" s="199">
        <v>178</v>
      </c>
      <c r="J802" s="196">
        <v>12</v>
      </c>
      <c r="K802" s="197">
        <v>24</v>
      </c>
      <c r="L802" s="198">
        <v>110</v>
      </c>
      <c r="M802" s="196">
        <v>58</v>
      </c>
      <c r="N802" s="201">
        <v>118</v>
      </c>
      <c r="O802" s="204">
        <v>187</v>
      </c>
      <c r="P802" s="196">
        <v>78</v>
      </c>
      <c r="Q802" s="197">
        <v>112</v>
      </c>
      <c r="R802" s="198">
        <v>89</v>
      </c>
      <c r="S802" s="199">
        <v>120</v>
      </c>
      <c r="T802" s="196">
        <v>18</v>
      </c>
      <c r="U802" s="200">
        <v>43</v>
      </c>
      <c r="V802" s="198">
        <v>112</v>
      </c>
      <c r="W802" s="205">
        <v>69</v>
      </c>
      <c r="X802" s="196">
        <v>56</v>
      </c>
      <c r="Y802" s="200">
        <v>107</v>
      </c>
      <c r="Z802" s="198">
        <v>182</v>
      </c>
      <c r="AA802" s="196">
        <v>222</v>
      </c>
      <c r="AB802" s="172">
        <f t="shared" si="15003"/>
        <v>950</v>
      </c>
      <c r="AC802" s="173">
        <f t="shared" si="15004"/>
        <v>1522</v>
      </c>
      <c r="BI802" s="146" t="s">
        <v>34</v>
      </c>
      <c r="BJ802" s="129">
        <f>B802/B808</f>
        <v>1.9957866725801086E-3</v>
      </c>
      <c r="BK802" s="130">
        <f t="shared" ref="BK802" si="15468">C802/C808</f>
        <v>1.7763845350052248E-2</v>
      </c>
      <c r="BL802" s="131">
        <f t="shared" ref="BL802" si="15469">D802/D808</f>
        <v>3.2849712565015056E-3</v>
      </c>
      <c r="BM802" s="132">
        <f t="shared" ref="BM802" si="15470">E802/E808</f>
        <v>2.0542733958914532E-2</v>
      </c>
      <c r="BN802" s="129">
        <f t="shared" ref="BN802" si="15471">F802/F808</f>
        <v>4.5459585319880249E-3</v>
      </c>
      <c r="BO802" s="130">
        <f t="shared" ref="BO802" si="15472">G802/G808</f>
        <v>2.434077079107505E-2</v>
      </c>
      <c r="BP802" s="131">
        <f t="shared" ref="BP802" si="15473">H802/H808</f>
        <v>9.5597021785090545E-3</v>
      </c>
      <c r="BQ802" s="132">
        <f t="shared" ref="BQ802" si="15474">I802/I808</f>
        <v>1.7108804306036139E-2</v>
      </c>
      <c r="BR802" s="129">
        <f t="shared" ref="BR802" si="15475">J802/J808</f>
        <v>5.1480051480051478E-3</v>
      </c>
      <c r="BS802" s="130">
        <f t="shared" ref="BS802" si="15476">K802/K808</f>
        <v>1.1466794075489728E-2</v>
      </c>
      <c r="BT802" s="131">
        <f t="shared" ref="BT802" si="15477">L802/L808</f>
        <v>2.1509581540868204E-2</v>
      </c>
      <c r="BU802" s="129">
        <f t="shared" ref="BU802" si="15478">M802/M808</f>
        <v>1.13038394075229E-2</v>
      </c>
      <c r="BV802" s="133">
        <f t="shared" ref="BV802" si="15479">N802/N808</f>
        <v>1.1903560980530616E-2</v>
      </c>
      <c r="BW802" s="134">
        <f t="shared" ref="BW802" si="15480">O802/O808</f>
        <v>1.8036265432098766E-2</v>
      </c>
      <c r="BX802" s="129">
        <f t="shared" ref="BX802" si="15481">P802/P808</f>
        <v>1.4848657909765849E-2</v>
      </c>
      <c r="BY802" s="130">
        <f t="shared" ref="BY802" si="15482">Q802/Q808</f>
        <v>2.0253164556962026E-2</v>
      </c>
      <c r="BZ802" s="131">
        <f t="shared" ref="BZ802" si="15483">R802/R808</f>
        <v>1.4176489327811405E-2</v>
      </c>
      <c r="CA802" s="132">
        <f t="shared" ref="CA802" si="15484">S802/S808</f>
        <v>1.7730496453900711E-2</v>
      </c>
      <c r="CB802" s="129">
        <f t="shared" ref="CB802" si="15485">T802/T808</f>
        <v>1.2658227848101266E-2</v>
      </c>
      <c r="CC802" s="130">
        <f t="shared" ref="CC802" si="15486">U802/U808</f>
        <v>2.7634961439588688E-2</v>
      </c>
      <c r="CD802" s="131">
        <f t="shared" ref="CD802" si="15487">V802/V808</f>
        <v>1.929371231696813E-2</v>
      </c>
      <c r="CE802" s="132">
        <f t="shared" ref="CE802" si="15488">W802/W808</f>
        <v>1.1330049261083743E-2</v>
      </c>
      <c r="CF802" s="129">
        <f t="shared" ref="CF802" si="15489">X802/X808</f>
        <v>1.3289036544850499E-2</v>
      </c>
      <c r="CG802" s="130">
        <f t="shared" ref="CG802" si="15490">Y802/Y808</f>
        <v>3.1563421828908554E-2</v>
      </c>
      <c r="CH802" s="131">
        <f t="shared" ref="CH802" si="15491">Z802/Z808</f>
        <v>2.0936385597607271E-2</v>
      </c>
      <c r="CI802" s="129">
        <f t="shared" ref="CI802" si="15492">AA802/AA808</f>
        <v>2.0862700873978009E-2</v>
      </c>
      <c r="CJ802" s="135">
        <f t="shared" ref="CJ802" si="15493">AB802/AB808</f>
        <v>1.1643155662863235E-2</v>
      </c>
      <c r="CK802" s="136">
        <f t="shared" ref="CK802" si="15494">AC802/AC808</f>
        <v>1.869112969580862E-2</v>
      </c>
    </row>
    <row r="803" spans="1:89" x14ac:dyDescent="0.15">
      <c r="A803" s="137" t="s">
        <v>35</v>
      </c>
      <c r="B803" s="206">
        <v>0</v>
      </c>
      <c r="C803" s="190">
        <v>54</v>
      </c>
      <c r="D803" s="191">
        <v>2</v>
      </c>
      <c r="E803" s="192">
        <v>33</v>
      </c>
      <c r="F803" s="189">
        <v>0</v>
      </c>
      <c r="G803" s="193">
        <v>49</v>
      </c>
      <c r="H803" s="191">
        <v>11</v>
      </c>
      <c r="I803" s="192">
        <v>55</v>
      </c>
      <c r="J803" s="189">
        <v>4</v>
      </c>
      <c r="K803" s="190">
        <v>10</v>
      </c>
      <c r="L803" s="191">
        <v>24</v>
      </c>
      <c r="M803" s="189">
        <v>6</v>
      </c>
      <c r="N803" s="194">
        <v>15</v>
      </c>
      <c r="O803" s="207">
        <v>17</v>
      </c>
      <c r="P803" s="189">
        <v>12</v>
      </c>
      <c r="Q803" s="190">
        <v>13</v>
      </c>
      <c r="R803" s="191">
        <v>11</v>
      </c>
      <c r="S803" s="192">
        <v>13</v>
      </c>
      <c r="T803" s="189">
        <v>4</v>
      </c>
      <c r="U803" s="193">
        <v>8</v>
      </c>
      <c r="V803" s="191">
        <v>10</v>
      </c>
      <c r="W803" s="208">
        <v>3</v>
      </c>
      <c r="X803" s="189">
        <v>11</v>
      </c>
      <c r="Y803" s="193">
        <v>11</v>
      </c>
      <c r="Z803" s="191">
        <v>10</v>
      </c>
      <c r="AA803" s="189">
        <v>24</v>
      </c>
      <c r="AB803" s="172">
        <f t="shared" si="15003"/>
        <v>114</v>
      </c>
      <c r="AC803" s="173">
        <f t="shared" si="15004"/>
        <v>296</v>
      </c>
      <c r="BI803" s="137" t="s">
        <v>35</v>
      </c>
      <c r="BJ803" s="129">
        <f>B803/B808</f>
        <v>0</v>
      </c>
      <c r="BK803" s="130">
        <f t="shared" ref="BK803" si="15495">C803/C808</f>
        <v>6.269592476489028E-3</v>
      </c>
      <c r="BL803" s="131">
        <f t="shared" ref="BL803" si="15496">D803/D808</f>
        <v>5.4749520941691757E-4</v>
      </c>
      <c r="BM803" s="132">
        <f t="shared" ref="BM803" si="15497">E803/E808</f>
        <v>8.3692619832614768E-3</v>
      </c>
      <c r="BN803" s="129">
        <f t="shared" ref="BN803" si="15498">F803/F808</f>
        <v>0</v>
      </c>
      <c r="BO803" s="130">
        <f t="shared" ref="BO803" si="15499">G803/G808</f>
        <v>7.099391480730223E-3</v>
      </c>
      <c r="BP803" s="131">
        <f t="shared" ref="BP803" si="15500">H803/H808</f>
        <v>1.0111223458038423E-3</v>
      </c>
      <c r="BQ803" s="132">
        <f t="shared" ref="BQ803" si="15501">I803/I808</f>
        <v>5.2864282968089196E-3</v>
      </c>
      <c r="BR803" s="129">
        <f t="shared" ref="BR803" si="15502">J803/J808</f>
        <v>1.716001716001716E-3</v>
      </c>
      <c r="BS803" s="130">
        <f t="shared" ref="BS803" si="15503">K803/K808</f>
        <v>4.7778308647873869E-3</v>
      </c>
      <c r="BT803" s="131">
        <f t="shared" ref="BT803" si="15504">L803/L808</f>
        <v>4.692999608916699E-3</v>
      </c>
      <c r="BU803" s="129">
        <f t="shared" ref="BU803" si="15505">M803/M808</f>
        <v>1.1693626973299552E-3</v>
      </c>
      <c r="BV803" s="133">
        <f t="shared" ref="BV803" si="15506">N803/N808</f>
        <v>1.5131645314233834E-3</v>
      </c>
      <c r="BW803" s="134">
        <f t="shared" ref="BW803" si="15507">O803/O808</f>
        <v>1.6396604938271604E-3</v>
      </c>
      <c r="BX803" s="129">
        <f t="shared" ref="BX803" si="15508">P803/P808</f>
        <v>2.2844089091947459E-3</v>
      </c>
      <c r="BY803" s="130">
        <f t="shared" ref="BY803" si="15509">Q803/Q808</f>
        <v>2.3508137432188066E-3</v>
      </c>
      <c r="BZ803" s="131">
        <f t="shared" ref="BZ803" si="15510">R803/R808</f>
        <v>1.752150366358713E-3</v>
      </c>
      <c r="CA803" s="132">
        <f t="shared" ref="CA803" si="15511">S803/S808</f>
        <v>1.9208037825059101E-3</v>
      </c>
      <c r="CB803" s="129">
        <f t="shared" ref="CB803" si="15512">T803/T808</f>
        <v>2.8129395218002813E-3</v>
      </c>
      <c r="CC803" s="130">
        <f t="shared" ref="CC803" si="15513">U803/U808</f>
        <v>5.1413881748071976E-3</v>
      </c>
      <c r="CD803" s="131">
        <f t="shared" ref="CD803" si="15514">V803/V808</f>
        <v>1.7226528854435831E-3</v>
      </c>
      <c r="CE803" s="132">
        <f t="shared" ref="CE803" si="15515">W803/W808</f>
        <v>4.9261083743842361E-4</v>
      </c>
      <c r="CF803" s="129">
        <f t="shared" ref="CF803" si="15516">X803/X808</f>
        <v>2.6103464641670624E-3</v>
      </c>
      <c r="CG803" s="130">
        <f t="shared" ref="CG803" si="15517">Y803/Y808</f>
        <v>3.2448377581120944E-3</v>
      </c>
      <c r="CH803" s="131">
        <f t="shared" ref="CH803" si="15518">Z803/Z808</f>
        <v>1.1503508570113886E-3</v>
      </c>
      <c r="CI803" s="129">
        <f t="shared" ref="CI803" si="15519">AA803/AA808</f>
        <v>2.2554271215111362E-3</v>
      </c>
      <c r="CJ803" s="135">
        <f t="shared" ref="CJ803" si="15520">AB803/AB808</f>
        <v>1.3971786795435883E-3</v>
      </c>
      <c r="CK803" s="136">
        <f t="shared" ref="CK803" si="15521">AC803/AC808</f>
        <v>3.6350685873583121E-3</v>
      </c>
    </row>
    <row r="804" spans="1:89" x14ac:dyDescent="0.15">
      <c r="A804" s="146" t="s">
        <v>36</v>
      </c>
      <c r="B804" s="203">
        <v>0</v>
      </c>
      <c r="C804" s="197">
        <v>3</v>
      </c>
      <c r="D804" s="198">
        <v>0</v>
      </c>
      <c r="E804" s="199">
        <v>1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3"/>
        <v>0</v>
      </c>
      <c r="AC804" s="173">
        <f t="shared" si="15004"/>
        <v>4</v>
      </c>
      <c r="BI804" s="146" t="s">
        <v>36</v>
      </c>
      <c r="BJ804" s="129">
        <f>B804/B808</f>
        <v>0</v>
      </c>
      <c r="BK804" s="130">
        <f t="shared" ref="BK804" si="15522">C804/C808</f>
        <v>3.4831069313827936E-4</v>
      </c>
      <c r="BL804" s="131">
        <f t="shared" ref="BL804" si="15523">D804/D808</f>
        <v>0</v>
      </c>
      <c r="BM804" s="132">
        <f t="shared" ref="BM804" si="15524">E804/E808</f>
        <v>2.5361399949277199E-4</v>
      </c>
      <c r="BN804" s="129">
        <f t="shared" ref="BN804" si="15525">F804/F808</f>
        <v>0</v>
      </c>
      <c r="BO804" s="130">
        <f t="shared" ref="BO804" si="15526">G804/G808</f>
        <v>0</v>
      </c>
      <c r="BP804" s="131">
        <f t="shared" ref="BP804" si="15527">H804/H808</f>
        <v>0</v>
      </c>
      <c r="BQ804" s="132">
        <f t="shared" ref="BQ804" si="15528">I804/I808</f>
        <v>0</v>
      </c>
      <c r="BR804" s="129">
        <f t="shared" ref="BR804" si="15529">J804/J808</f>
        <v>0</v>
      </c>
      <c r="BS804" s="130">
        <f t="shared" ref="BS804" si="15530">K804/K808</f>
        <v>0</v>
      </c>
      <c r="BT804" s="131">
        <f t="shared" ref="BT804" si="15531">L804/L808</f>
        <v>0</v>
      </c>
      <c r="BU804" s="129">
        <f t="shared" ref="BU804" si="15532">M804/M808</f>
        <v>0</v>
      </c>
      <c r="BV804" s="133">
        <f t="shared" ref="BV804" si="15533">N804/N808</f>
        <v>0</v>
      </c>
      <c r="BW804" s="134">
        <f t="shared" ref="BW804" si="15534">O804/O808</f>
        <v>0</v>
      </c>
      <c r="BX804" s="129">
        <f t="shared" ref="BX804" si="15535">P804/P808</f>
        <v>0</v>
      </c>
      <c r="BY804" s="130">
        <f t="shared" ref="BY804" si="15536">Q804/Q808</f>
        <v>0</v>
      </c>
      <c r="BZ804" s="131">
        <f t="shared" ref="BZ804" si="15537">R804/R808</f>
        <v>0</v>
      </c>
      <c r="CA804" s="132">
        <f t="shared" ref="CA804" si="15538">S804/S808</f>
        <v>0</v>
      </c>
      <c r="CB804" s="129">
        <f t="shared" ref="CB804" si="15539">T804/T808</f>
        <v>0</v>
      </c>
      <c r="CC804" s="130">
        <f t="shared" ref="CC804" si="15540">U804/U808</f>
        <v>0</v>
      </c>
      <c r="CD804" s="131">
        <f t="shared" ref="CD804" si="15541">V804/V808</f>
        <v>0</v>
      </c>
      <c r="CE804" s="132">
        <f t="shared" ref="CE804" si="15542">W804/W808</f>
        <v>0</v>
      </c>
      <c r="CF804" s="129">
        <f t="shared" ref="CF804" si="15543">X804/X808</f>
        <v>0</v>
      </c>
      <c r="CG804" s="130">
        <f t="shared" ref="CG804" si="15544">Y804/Y808</f>
        <v>0</v>
      </c>
      <c r="CH804" s="131">
        <f t="shared" ref="CH804" si="15545">Z804/Z808</f>
        <v>0</v>
      </c>
      <c r="CI804" s="129">
        <f t="shared" ref="CI804" si="15546">AA804/AA808</f>
        <v>0</v>
      </c>
      <c r="CJ804" s="135">
        <f t="shared" ref="CJ804" si="15547">AB804/AB808</f>
        <v>0</v>
      </c>
      <c r="CK804" s="136">
        <f t="shared" ref="CK804" si="15548">AC804/AC808</f>
        <v>4.9122548477815027E-5</v>
      </c>
    </row>
    <row r="805" spans="1:89" x14ac:dyDescent="0.15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>
        <f t="shared" si="15003"/>
        <v>0</v>
      </c>
      <c r="AC805" s="173">
        <f t="shared" si="15004"/>
        <v>0</v>
      </c>
      <c r="BI805" s="137" t="s">
        <v>37</v>
      </c>
      <c r="BJ805" s="129">
        <f>B805/B808</f>
        <v>0</v>
      </c>
      <c r="BK805" s="130">
        <f t="shared" ref="BK805" si="15549">C805/C808</f>
        <v>0</v>
      </c>
      <c r="BL805" s="131">
        <f t="shared" ref="BL805" si="15550">D805/D808</f>
        <v>0</v>
      </c>
      <c r="BM805" s="132">
        <f t="shared" ref="BM805" si="15551">E805/E808</f>
        <v>0</v>
      </c>
      <c r="BN805" s="129">
        <f t="shared" ref="BN805" si="15552">F805/F808</f>
        <v>0</v>
      </c>
      <c r="BO805" s="130">
        <f t="shared" ref="BO805" si="15553">G805/G808</f>
        <v>0</v>
      </c>
      <c r="BP805" s="131">
        <f t="shared" ref="BP805" si="15554">H805/H808</f>
        <v>0</v>
      </c>
      <c r="BQ805" s="132">
        <f t="shared" ref="BQ805" si="15555">I805/I808</f>
        <v>0</v>
      </c>
      <c r="BR805" s="129">
        <f t="shared" ref="BR805" si="15556">J805/J808</f>
        <v>0</v>
      </c>
      <c r="BS805" s="130">
        <f t="shared" ref="BS805" si="15557">K805/K808</f>
        <v>0</v>
      </c>
      <c r="BT805" s="131">
        <f t="shared" ref="BT805" si="15558">L805/L808</f>
        <v>0</v>
      </c>
      <c r="BU805" s="129">
        <f t="shared" ref="BU805" si="15559">M805/M808</f>
        <v>0</v>
      </c>
      <c r="BV805" s="133">
        <f t="shared" ref="BV805" si="15560">N805/N808</f>
        <v>0</v>
      </c>
      <c r="BW805" s="134">
        <f t="shared" ref="BW805" si="15561">O805/O808</f>
        <v>0</v>
      </c>
      <c r="BX805" s="129">
        <f t="shared" ref="BX805" si="15562">P805/P808</f>
        <v>0</v>
      </c>
      <c r="BY805" s="130">
        <f t="shared" ref="BY805" si="15563">Q805/Q808</f>
        <v>0</v>
      </c>
      <c r="BZ805" s="131">
        <f t="shared" ref="BZ805" si="15564">R805/R808</f>
        <v>0</v>
      </c>
      <c r="CA805" s="132">
        <f t="shared" ref="CA805" si="15565">S805/S808</f>
        <v>0</v>
      </c>
      <c r="CB805" s="129">
        <f t="shared" ref="CB805" si="15566">T805/T808</f>
        <v>0</v>
      </c>
      <c r="CC805" s="130">
        <f t="shared" ref="CC805" si="15567">U805/U808</f>
        <v>0</v>
      </c>
      <c r="CD805" s="131">
        <f t="shared" ref="CD805" si="15568">V805/V808</f>
        <v>0</v>
      </c>
      <c r="CE805" s="132">
        <f t="shared" ref="CE805" si="15569">W805/W808</f>
        <v>0</v>
      </c>
      <c r="CF805" s="129">
        <f t="shared" ref="CF805" si="15570">X805/X808</f>
        <v>0</v>
      </c>
      <c r="CG805" s="130">
        <f t="shared" ref="CG805" si="15571">Y805/Y808</f>
        <v>0</v>
      </c>
      <c r="CH805" s="131">
        <f t="shared" ref="CH805" si="15572">Z805/Z808</f>
        <v>0</v>
      </c>
      <c r="CI805" s="129">
        <f t="shared" ref="CI805" si="15573">AA805/AA808</f>
        <v>0</v>
      </c>
      <c r="CJ805" s="135">
        <f t="shared" ref="CJ805" si="15574">AB805/AB808</f>
        <v>0</v>
      </c>
      <c r="CK805" s="136">
        <f t="shared" ref="CK805" si="15575">AC805/AC808</f>
        <v>0</v>
      </c>
    </row>
    <row r="806" spans="1:89" x14ac:dyDescent="0.15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3"/>
        <v>0</v>
      </c>
      <c r="AC806" s="173">
        <f t="shared" si="15004"/>
        <v>0</v>
      </c>
      <c r="BI806" s="146" t="s">
        <v>38</v>
      </c>
      <c r="BJ806" s="129">
        <f>B806/B808</f>
        <v>0</v>
      </c>
      <c r="BK806" s="130">
        <f t="shared" ref="BK806" si="15576">C806/C808</f>
        <v>0</v>
      </c>
      <c r="BL806" s="131">
        <f t="shared" ref="BL806" si="15577">D806/D808</f>
        <v>0</v>
      </c>
      <c r="BM806" s="132">
        <f t="shared" ref="BM806" si="15578">E806/E808</f>
        <v>0</v>
      </c>
      <c r="BN806" s="129">
        <f t="shared" ref="BN806" si="15579">F806/F808</f>
        <v>0</v>
      </c>
      <c r="BO806" s="130">
        <f t="shared" ref="BO806" si="15580">G806/G808</f>
        <v>0</v>
      </c>
      <c r="BP806" s="131">
        <f t="shared" ref="BP806" si="15581">H806/H808</f>
        <v>0</v>
      </c>
      <c r="BQ806" s="132">
        <f t="shared" ref="BQ806" si="15582">I806/I808</f>
        <v>0</v>
      </c>
      <c r="BR806" s="129">
        <f t="shared" ref="BR806" si="15583">J806/J808</f>
        <v>0</v>
      </c>
      <c r="BS806" s="130">
        <f t="shared" ref="BS806" si="15584">K806/K808</f>
        <v>0</v>
      </c>
      <c r="BT806" s="131">
        <f t="shared" ref="BT806" si="15585">L806/L808</f>
        <v>0</v>
      </c>
      <c r="BU806" s="129">
        <f t="shared" ref="BU806" si="15586">M806/M808</f>
        <v>0</v>
      </c>
      <c r="BV806" s="133">
        <f t="shared" ref="BV806" si="15587">N806/N808</f>
        <v>0</v>
      </c>
      <c r="BW806" s="134">
        <f t="shared" ref="BW806" si="15588">O806/O808</f>
        <v>0</v>
      </c>
      <c r="BX806" s="129">
        <f t="shared" ref="BX806" si="15589">P806/P808</f>
        <v>0</v>
      </c>
      <c r="BY806" s="130">
        <f t="shared" ref="BY806" si="15590">Q806/Q808</f>
        <v>0</v>
      </c>
      <c r="BZ806" s="131">
        <f t="shared" ref="BZ806" si="15591">R806/R808</f>
        <v>0</v>
      </c>
      <c r="CA806" s="132">
        <f t="shared" ref="CA806" si="15592">S806/S808</f>
        <v>0</v>
      </c>
      <c r="CB806" s="129">
        <f t="shared" ref="CB806" si="15593">T806/T808</f>
        <v>0</v>
      </c>
      <c r="CC806" s="130">
        <f t="shared" ref="CC806" si="15594">U806/U808</f>
        <v>0</v>
      </c>
      <c r="CD806" s="131">
        <f t="shared" ref="CD806" si="15595">V806/V808</f>
        <v>0</v>
      </c>
      <c r="CE806" s="132">
        <f t="shared" ref="CE806" si="15596">W806/W808</f>
        <v>0</v>
      </c>
      <c r="CF806" s="129">
        <f t="shared" ref="CF806" si="15597">X806/X808</f>
        <v>0</v>
      </c>
      <c r="CG806" s="130">
        <f t="shared" ref="CG806" si="15598">Y806/Y808</f>
        <v>0</v>
      </c>
      <c r="CH806" s="131">
        <f t="shared" ref="CH806" si="15599">Z806/Z808</f>
        <v>0</v>
      </c>
      <c r="CI806" s="129">
        <f t="shared" ref="CI806" si="15600">AA806/AA808</f>
        <v>0</v>
      </c>
      <c r="CJ806" s="135">
        <f t="shared" ref="CJ806" si="15601">AB806/AB808</f>
        <v>0</v>
      </c>
      <c r="CK806" s="136">
        <f t="shared" ref="CK806" si="15602">AC806/AC808</f>
        <v>0</v>
      </c>
    </row>
    <row r="807" spans="1:89" ht="14" thickBot="1" x14ac:dyDescent="0.2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3"/>
        <v>0</v>
      </c>
      <c r="AC807" s="173">
        <f t="shared" si="15004"/>
        <v>0</v>
      </c>
      <c r="BI807" s="137" t="s">
        <v>39</v>
      </c>
      <c r="BJ807" s="129">
        <f>B807/B808</f>
        <v>0</v>
      </c>
      <c r="BK807" s="130">
        <f t="shared" ref="BK807" si="15603">C807/C808</f>
        <v>0</v>
      </c>
      <c r="BL807" s="131">
        <f t="shared" ref="BL807" si="15604">D807/D808</f>
        <v>0</v>
      </c>
      <c r="BM807" s="132">
        <f t="shared" ref="BM807" si="15605">E807/E808</f>
        <v>0</v>
      </c>
      <c r="BN807" s="129">
        <f t="shared" ref="BN807" si="15606">F807/F808</f>
        <v>0</v>
      </c>
      <c r="BO807" s="130">
        <f t="shared" ref="BO807" si="15607">G807/G808</f>
        <v>0</v>
      </c>
      <c r="BP807" s="131">
        <f t="shared" ref="BP807" si="15608">H807/H808</f>
        <v>0</v>
      </c>
      <c r="BQ807" s="132">
        <f t="shared" ref="BQ807" si="15609">I807/I808</f>
        <v>0</v>
      </c>
      <c r="BR807" s="129">
        <f t="shared" ref="BR807" si="15610">J807/J808</f>
        <v>0</v>
      </c>
      <c r="BS807" s="130">
        <f t="shared" ref="BS807" si="15611">K807/K808</f>
        <v>0</v>
      </c>
      <c r="BT807" s="131">
        <f t="shared" ref="BT807" si="15612">L807/L808</f>
        <v>0</v>
      </c>
      <c r="BU807" s="129">
        <f t="shared" ref="BU807" si="15613">M807/M808</f>
        <v>0</v>
      </c>
      <c r="BV807" s="133">
        <f t="shared" ref="BV807" si="15614">N807/N808</f>
        <v>0</v>
      </c>
      <c r="BW807" s="134">
        <f t="shared" ref="BW807" si="15615">O807/O808</f>
        <v>0</v>
      </c>
      <c r="BX807" s="129">
        <f t="shared" ref="BX807" si="15616">P807/P808</f>
        <v>0</v>
      </c>
      <c r="BY807" s="130">
        <f t="shared" ref="BY807" si="15617">Q807/Q808</f>
        <v>0</v>
      </c>
      <c r="BZ807" s="131">
        <f t="shared" ref="BZ807" si="15618">R807/R808</f>
        <v>0</v>
      </c>
      <c r="CA807" s="132">
        <f t="shared" ref="CA807" si="15619">S807/S808</f>
        <v>0</v>
      </c>
      <c r="CB807" s="129">
        <f t="shared" ref="CB807" si="15620">T807/T808</f>
        <v>0</v>
      </c>
      <c r="CC807" s="130">
        <f t="shared" ref="CC807" si="15621">U807/U808</f>
        <v>0</v>
      </c>
      <c r="CD807" s="131">
        <f t="shared" ref="CD807" si="15622">V807/V808</f>
        <v>0</v>
      </c>
      <c r="CE807" s="132">
        <f t="shared" ref="CE807" si="15623">W807/W808</f>
        <v>0</v>
      </c>
      <c r="CF807" s="129">
        <f t="shared" ref="CF807" si="15624">X807/X808</f>
        <v>0</v>
      </c>
      <c r="CG807" s="130">
        <f t="shared" ref="CG807" si="15625">Y807/Y808</f>
        <v>0</v>
      </c>
      <c r="CH807" s="131">
        <f t="shared" ref="CH807" si="15626">Z807/Z808</f>
        <v>0</v>
      </c>
      <c r="CI807" s="129">
        <f t="shared" ref="CI807" si="15627">AA807/AA808</f>
        <v>0</v>
      </c>
      <c r="CJ807" s="135">
        <f t="shared" ref="CJ807" si="15628">AB807/AB808</f>
        <v>0</v>
      </c>
      <c r="CK807" s="136">
        <f t="shared" ref="CK807" si="15629">AC807/AC808</f>
        <v>0</v>
      </c>
    </row>
    <row r="808" spans="1:89" ht="15" thickTop="1" thickBot="1" x14ac:dyDescent="0.2">
      <c r="A808" s="269" t="s">
        <v>13</v>
      </c>
      <c r="B808" s="20">
        <f t="shared" ref="B808:AA808" si="15630">SUM(B785:B807)</f>
        <v>9019</v>
      </c>
      <c r="C808" s="21">
        <f t="shared" si="15630"/>
        <v>8613</v>
      </c>
      <c r="D808" s="20">
        <f t="shared" si="15630"/>
        <v>3653</v>
      </c>
      <c r="E808" s="21">
        <f t="shared" si="15630"/>
        <v>3943</v>
      </c>
      <c r="F808" s="20">
        <f t="shared" si="15630"/>
        <v>9019</v>
      </c>
      <c r="G808" s="21">
        <f t="shared" si="15630"/>
        <v>6902</v>
      </c>
      <c r="H808" s="20">
        <f t="shared" si="15630"/>
        <v>10879</v>
      </c>
      <c r="I808" s="21">
        <f t="shared" si="15630"/>
        <v>10404</v>
      </c>
      <c r="J808" s="20">
        <f t="shared" si="15630"/>
        <v>2331</v>
      </c>
      <c r="K808" s="21">
        <f t="shared" si="15630"/>
        <v>2093</v>
      </c>
      <c r="L808" s="20">
        <f t="shared" si="15630"/>
        <v>5114</v>
      </c>
      <c r="M808" s="21">
        <f t="shared" si="15630"/>
        <v>5131</v>
      </c>
      <c r="N808" s="20">
        <f t="shared" si="15630"/>
        <v>9913</v>
      </c>
      <c r="O808" s="21">
        <f t="shared" si="15630"/>
        <v>10368</v>
      </c>
      <c r="P808" s="20">
        <f t="shared" si="15630"/>
        <v>5253</v>
      </c>
      <c r="Q808" s="21">
        <f t="shared" si="15630"/>
        <v>5530</v>
      </c>
      <c r="R808" s="20">
        <f t="shared" si="15630"/>
        <v>6278</v>
      </c>
      <c r="S808" s="21">
        <f t="shared" si="15630"/>
        <v>6768</v>
      </c>
      <c r="T808" s="20">
        <f t="shared" si="15630"/>
        <v>1422</v>
      </c>
      <c r="U808" s="21">
        <f t="shared" si="15630"/>
        <v>1556</v>
      </c>
      <c r="V808" s="20">
        <f t="shared" si="15630"/>
        <v>5805</v>
      </c>
      <c r="W808" s="21">
        <f t="shared" si="15630"/>
        <v>6090</v>
      </c>
      <c r="X808" s="20">
        <f t="shared" si="15630"/>
        <v>4214</v>
      </c>
      <c r="Y808" s="21">
        <f t="shared" si="15630"/>
        <v>3390</v>
      </c>
      <c r="Z808" s="20">
        <f t="shared" si="15630"/>
        <v>8693</v>
      </c>
      <c r="AA808" s="21">
        <f t="shared" si="15630"/>
        <v>10641</v>
      </c>
      <c r="AB808" s="174">
        <f t="shared" ref="AB808:AC808" si="15631">SUM(AB784:AB807)</f>
        <v>81593</v>
      </c>
      <c r="AC808" s="175">
        <f t="shared" si="15631"/>
        <v>81429</v>
      </c>
      <c r="BI808" s="269" t="s">
        <v>13</v>
      </c>
      <c r="BJ808" s="155">
        <f>SUM(BJ784:BJ807)</f>
        <v>1</v>
      </c>
      <c r="BK808" s="156">
        <f t="shared" ref="BK808:CK808" si="15632">SUM(BK784:BK807)</f>
        <v>1</v>
      </c>
      <c r="BL808" s="155">
        <f t="shared" si="15632"/>
        <v>1.0000000000000002</v>
      </c>
      <c r="BM808" s="156">
        <f t="shared" si="15632"/>
        <v>0.99999999999999989</v>
      </c>
      <c r="BN808" s="155">
        <f t="shared" si="15632"/>
        <v>0.99999999999999989</v>
      </c>
      <c r="BO808" s="156">
        <f t="shared" si="15632"/>
        <v>1.0000000000000002</v>
      </c>
      <c r="BP808" s="155">
        <f t="shared" si="15632"/>
        <v>1.0000000000000002</v>
      </c>
      <c r="BQ808" s="156">
        <f t="shared" si="15632"/>
        <v>0.99999999999999989</v>
      </c>
      <c r="BR808" s="155">
        <f t="shared" si="15632"/>
        <v>1</v>
      </c>
      <c r="BS808" s="156">
        <f t="shared" si="15632"/>
        <v>0.99999999999999989</v>
      </c>
      <c r="BT808" s="155">
        <f t="shared" si="15632"/>
        <v>0.99999999999999989</v>
      </c>
      <c r="BU808" s="156">
        <f t="shared" si="15632"/>
        <v>1</v>
      </c>
      <c r="BV808" s="155">
        <f t="shared" si="15632"/>
        <v>1</v>
      </c>
      <c r="BW808" s="156">
        <f t="shared" si="15632"/>
        <v>1.0000000000000002</v>
      </c>
      <c r="BX808" s="155">
        <f t="shared" si="15632"/>
        <v>1</v>
      </c>
      <c r="BY808" s="156">
        <f t="shared" si="15632"/>
        <v>0.99999999999999989</v>
      </c>
      <c r="BZ808" s="155">
        <f t="shared" si="15632"/>
        <v>0.99999999999999989</v>
      </c>
      <c r="CA808" s="156">
        <f t="shared" si="15632"/>
        <v>1</v>
      </c>
      <c r="CB808" s="155">
        <f t="shared" si="15632"/>
        <v>0.99999999999999989</v>
      </c>
      <c r="CC808" s="156">
        <f t="shared" si="15632"/>
        <v>1</v>
      </c>
      <c r="CD808" s="155">
        <f t="shared" si="15632"/>
        <v>1</v>
      </c>
      <c r="CE808" s="156">
        <f t="shared" si="15632"/>
        <v>1</v>
      </c>
      <c r="CF808" s="155">
        <f t="shared" si="15632"/>
        <v>1.0000000000000002</v>
      </c>
      <c r="CG808" s="156">
        <f t="shared" si="15632"/>
        <v>1</v>
      </c>
      <c r="CH808" s="155">
        <f t="shared" si="15632"/>
        <v>1</v>
      </c>
      <c r="CI808" s="156">
        <f t="shared" si="15632"/>
        <v>1</v>
      </c>
      <c r="CJ808" s="155">
        <f t="shared" si="15632"/>
        <v>1</v>
      </c>
      <c r="CK808" s="156">
        <f t="shared" si="15632"/>
        <v>1.0000000000000002</v>
      </c>
    </row>
    <row r="809" spans="1:89" ht="14" thickTop="1" x14ac:dyDescent="0.15">
      <c r="A809" s="187"/>
    </row>
    <row r="810" spans="1:89" x14ac:dyDescent="0.15">
      <c r="A810" s="234"/>
    </row>
    <row r="811" spans="1:89" x14ac:dyDescent="0.15">
      <c r="A811" s="301">
        <f>+A780+1</f>
        <v>44131</v>
      </c>
      <c r="B811" s="301"/>
      <c r="C811" s="301"/>
      <c r="D811" s="301"/>
      <c r="BI811" s="300">
        <f>+BI749+2</f>
        <v>44131</v>
      </c>
      <c r="BJ811" s="300"/>
      <c r="BK811" s="300"/>
      <c r="BL811" s="300"/>
    </row>
    <row r="812" spans="1:89" ht="14" thickBot="1" x14ac:dyDescent="0.2">
      <c r="AE812" s="272" t="s">
        <v>84</v>
      </c>
    </row>
    <row r="813" spans="1:89" ht="15" thickTop="1" thickBot="1" x14ac:dyDescent="0.2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 x14ac:dyDescent="0.2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 x14ac:dyDescent="0.15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776</v>
      </c>
      <c r="AG815" s="186">
        <f t="shared" ref="AG815:AV817" si="15633">SUMIF($A$9:$A$32,$AE815,C$815:C$838)</f>
        <v>436</v>
      </c>
      <c r="AH815" s="127">
        <f t="shared" si="15633"/>
        <v>256</v>
      </c>
      <c r="AI815" s="180">
        <f t="shared" si="15633"/>
        <v>270</v>
      </c>
      <c r="AJ815" s="126">
        <f t="shared" si="15633"/>
        <v>675</v>
      </c>
      <c r="AK815" s="128">
        <f t="shared" si="15633"/>
        <v>394</v>
      </c>
      <c r="AL815" s="127">
        <f t="shared" si="15633"/>
        <v>783</v>
      </c>
      <c r="AM815" s="180">
        <f t="shared" si="15633"/>
        <v>633</v>
      </c>
      <c r="AN815" s="126">
        <f t="shared" si="15633"/>
        <v>102</v>
      </c>
      <c r="AO815" s="128">
        <f t="shared" si="15633"/>
        <v>265</v>
      </c>
      <c r="AP815" s="127">
        <f t="shared" si="15633"/>
        <v>244</v>
      </c>
      <c r="AQ815" s="126">
        <f t="shared" si="15633"/>
        <v>609</v>
      </c>
      <c r="AR815" s="179">
        <f t="shared" si="15633"/>
        <v>785</v>
      </c>
      <c r="AS815" s="181">
        <f t="shared" si="15633"/>
        <v>1001</v>
      </c>
      <c r="AT815" s="126">
        <f t="shared" si="15633"/>
        <v>532</v>
      </c>
      <c r="AU815" s="128">
        <f t="shared" si="15633"/>
        <v>460</v>
      </c>
      <c r="AV815" s="127">
        <f t="shared" si="15633"/>
        <v>600</v>
      </c>
      <c r="AW815" s="180">
        <f t="shared" ref="AW815:BE817" si="15634">SUMIF($A$9:$A$32,$AE815,S$815:S$838)</f>
        <v>457</v>
      </c>
      <c r="AX815" s="126">
        <f t="shared" si="15634"/>
        <v>111</v>
      </c>
      <c r="AY815" s="128">
        <f t="shared" si="15634"/>
        <v>234</v>
      </c>
      <c r="AZ815" s="127">
        <f t="shared" si="15634"/>
        <v>318</v>
      </c>
      <c r="BA815" s="180">
        <f t="shared" si="15634"/>
        <v>490</v>
      </c>
      <c r="BB815" s="126">
        <f t="shared" si="15634"/>
        <v>446</v>
      </c>
      <c r="BC815" s="128">
        <f t="shared" si="15634"/>
        <v>364</v>
      </c>
      <c r="BD815" s="184">
        <f t="shared" si="15634"/>
        <v>691</v>
      </c>
      <c r="BE815" s="185">
        <f t="shared" si="15634"/>
        <v>768</v>
      </c>
      <c r="BF815" s="170">
        <f>AF815+AH815+AJ815+AL815+AN815+AP815+AR815+AT815+AV815+AX815+AZ815+BB815+BD815</f>
        <v>6319</v>
      </c>
      <c r="BG815" s="171">
        <f>AG815+AI815+AK815+AM815+AO815+AQ815+AS815+AU815+AW815+AY815+BA815+BC815+BE815</f>
        <v>6381</v>
      </c>
      <c r="BI815" s="125" t="s">
        <v>16</v>
      </c>
      <c r="BJ815" s="129">
        <f>B815/B839</f>
        <v>0</v>
      </c>
      <c r="BK815" s="130">
        <f t="shared" ref="BK815" si="15635">C815/C839</f>
        <v>0</v>
      </c>
      <c r="BL815" s="131">
        <f t="shared" ref="BL815" si="15636">D815/D839</f>
        <v>0</v>
      </c>
      <c r="BM815" s="132">
        <f t="shared" ref="BM815" si="15637">E815/E839</f>
        <v>0</v>
      </c>
      <c r="BN815" s="129">
        <f t="shared" ref="BN815" si="15638">F815/F839</f>
        <v>0</v>
      </c>
      <c r="BO815" s="130">
        <f t="shared" ref="BO815" si="15639">G815/G839</f>
        <v>0</v>
      </c>
      <c r="BP815" s="131">
        <f t="shared" ref="BP815" si="15640">H815/H839</f>
        <v>0</v>
      </c>
      <c r="BQ815" s="132">
        <f t="shared" ref="BQ815" si="15641">I815/I839</f>
        <v>0</v>
      </c>
      <c r="BR815" s="129">
        <f t="shared" ref="BR815" si="15642">J815/J839</f>
        <v>0</v>
      </c>
      <c r="BS815" s="130">
        <f t="shared" ref="BS815" si="15643">K815/K839</f>
        <v>0</v>
      </c>
      <c r="BT815" s="131">
        <f t="shared" ref="BT815" si="15644">L815/L839</f>
        <v>0</v>
      </c>
      <c r="BU815" s="129">
        <f t="shared" ref="BU815" si="15645">M815/M839</f>
        <v>0</v>
      </c>
      <c r="BV815" s="133">
        <f t="shared" ref="BV815" si="15646">N815/N839</f>
        <v>0</v>
      </c>
      <c r="BW815" s="134">
        <f t="shared" ref="BW815" si="15647">O815/O839</f>
        <v>0</v>
      </c>
      <c r="BX815" s="129">
        <f t="shared" ref="BX815" si="15648">P815/P839</f>
        <v>0</v>
      </c>
      <c r="BY815" s="130">
        <f t="shared" ref="BY815" si="15649">Q815/Q839</f>
        <v>0</v>
      </c>
      <c r="BZ815" s="131">
        <f t="shared" ref="BZ815" si="15650">R815/R839</f>
        <v>0</v>
      </c>
      <c r="CA815" s="132">
        <f t="shared" ref="CA815" si="15651">S815/S839</f>
        <v>0</v>
      </c>
      <c r="CB815" s="129">
        <f t="shared" ref="CB815" si="15652">T815/T839</f>
        <v>0</v>
      </c>
      <c r="CC815" s="130">
        <f t="shared" ref="CC815" si="15653">U815/U839</f>
        <v>0</v>
      </c>
      <c r="CD815" s="131">
        <f t="shared" ref="CD815" si="15654">V815/V839</f>
        <v>0</v>
      </c>
      <c r="CE815" s="132">
        <f t="shared" ref="CE815" si="15655">W815/W839</f>
        <v>0</v>
      </c>
      <c r="CF815" s="129">
        <f t="shared" ref="CF815" si="15656">X815/X839</f>
        <v>0</v>
      </c>
      <c r="CG815" s="130">
        <f t="shared" ref="CG815" si="15657">Y815/Y839</f>
        <v>0</v>
      </c>
      <c r="CH815" s="131">
        <f t="shared" ref="CH815" si="15658">Z815/Z839</f>
        <v>0</v>
      </c>
      <c r="CI815" s="129">
        <f t="shared" ref="CI815" si="15659">AA815/AA839</f>
        <v>0</v>
      </c>
      <c r="CJ815" s="135">
        <f t="shared" ref="CJ815" si="15660">AB815/AB839</f>
        <v>0</v>
      </c>
      <c r="CK815" s="136">
        <f t="shared" ref="CK815" si="15661">AC815/AC839</f>
        <v>0</v>
      </c>
    </row>
    <row r="816" spans="1:89" x14ac:dyDescent="0.15">
      <c r="A816" s="137" t="s">
        <v>17</v>
      </c>
      <c r="B816" s="189">
        <v>127</v>
      </c>
      <c r="C816" s="190">
        <v>0</v>
      </c>
      <c r="D816" s="191">
        <v>70</v>
      </c>
      <c r="E816" s="192">
        <v>0</v>
      </c>
      <c r="F816" s="189">
        <v>368</v>
      </c>
      <c r="G816" s="193">
        <v>2</v>
      </c>
      <c r="H816" s="191">
        <v>174</v>
      </c>
      <c r="I816" s="192">
        <v>17</v>
      </c>
      <c r="J816" s="189">
        <v>6</v>
      </c>
      <c r="K816" s="193">
        <v>7</v>
      </c>
      <c r="L816" s="191">
        <v>9</v>
      </c>
      <c r="M816" s="189">
        <v>34</v>
      </c>
      <c r="N816" s="194">
        <v>42</v>
      </c>
      <c r="O816" s="195">
        <v>60</v>
      </c>
      <c r="P816" s="189">
        <v>15</v>
      </c>
      <c r="Q816" s="193">
        <v>43</v>
      </c>
      <c r="R816" s="191">
        <v>9</v>
      </c>
      <c r="S816" s="192">
        <v>0</v>
      </c>
      <c r="T816" s="189">
        <v>2</v>
      </c>
      <c r="U816" s="193">
        <v>0</v>
      </c>
      <c r="V816" s="191">
        <v>0</v>
      </c>
      <c r="W816" s="192">
        <v>0</v>
      </c>
      <c r="X816" s="189">
        <v>1</v>
      </c>
      <c r="Y816" s="193">
        <v>0</v>
      </c>
      <c r="Z816" s="191">
        <v>0</v>
      </c>
      <c r="AA816" s="189">
        <v>0</v>
      </c>
      <c r="AB816" s="172">
        <f t="shared" ref="AB816:AB838" si="15662">SUM(B816,D816,F816,H816,J816,L816,N816,P816,R816,T816,V816,X816,Z816)</f>
        <v>823</v>
      </c>
      <c r="AC816" s="173">
        <f t="shared" ref="AC816:AC838" si="15663">SUM(C816,E816,G816,I816,K816,M816,O816,Q816,S816,U816,W816,Y816,AA816)</f>
        <v>163</v>
      </c>
      <c r="AE816" s="277" t="str">
        <f>$AE$10</f>
        <v>08:00 - 08:59</v>
      </c>
      <c r="AF816" s="126">
        <f>SUMIF($A$9:$A$32,$AE816,B$815:B$838)</f>
        <v>688</v>
      </c>
      <c r="AG816" s="190">
        <f t="shared" si="15633"/>
        <v>526</v>
      </c>
      <c r="AH816" s="191">
        <f t="shared" si="15633"/>
        <v>266</v>
      </c>
      <c r="AI816" s="192">
        <f t="shared" si="15633"/>
        <v>278</v>
      </c>
      <c r="AJ816" s="278">
        <f t="shared" si="15633"/>
        <v>812</v>
      </c>
      <c r="AK816" s="193">
        <f t="shared" si="15633"/>
        <v>390</v>
      </c>
      <c r="AL816" s="191">
        <f t="shared" si="15633"/>
        <v>810</v>
      </c>
      <c r="AM816" s="192">
        <f t="shared" si="15633"/>
        <v>693</v>
      </c>
      <c r="AN816" s="278">
        <f t="shared" si="15633"/>
        <v>105</v>
      </c>
      <c r="AO816" s="193">
        <f t="shared" si="15633"/>
        <v>257</v>
      </c>
      <c r="AP816" s="191">
        <f t="shared" si="15633"/>
        <v>263</v>
      </c>
      <c r="AQ816" s="278">
        <f t="shared" si="15633"/>
        <v>582</v>
      </c>
      <c r="AR816" s="194">
        <f t="shared" si="15633"/>
        <v>730</v>
      </c>
      <c r="AS816" s="195">
        <f t="shared" si="15633"/>
        <v>1000</v>
      </c>
      <c r="AT816" s="278">
        <f t="shared" si="15633"/>
        <v>459</v>
      </c>
      <c r="AU816" s="193">
        <f t="shared" si="15633"/>
        <v>377</v>
      </c>
      <c r="AV816" s="191">
        <f t="shared" si="15633"/>
        <v>647</v>
      </c>
      <c r="AW816" s="192">
        <f t="shared" si="15634"/>
        <v>362</v>
      </c>
      <c r="AX816" s="278">
        <f t="shared" si="15634"/>
        <v>81</v>
      </c>
      <c r="AY816" s="193">
        <f t="shared" si="15634"/>
        <v>202</v>
      </c>
      <c r="AZ816" s="191">
        <f t="shared" si="15634"/>
        <v>318</v>
      </c>
      <c r="BA816" s="192">
        <f t="shared" si="15634"/>
        <v>547</v>
      </c>
      <c r="BB816" s="278">
        <f t="shared" si="15634"/>
        <v>394</v>
      </c>
      <c r="BC816" s="193">
        <f t="shared" si="15634"/>
        <v>290</v>
      </c>
      <c r="BD816" s="191">
        <f t="shared" si="15634"/>
        <v>643</v>
      </c>
      <c r="BE816" s="278">
        <f t="shared" si="15634"/>
        <v>547</v>
      </c>
      <c r="BF816" s="172">
        <f>SUM(AF816,AH816,AJ816,AL816,AN816,AP816,AR816,AT816,AV816,AX816,AZ816,BB816,BD816)</f>
        <v>6216</v>
      </c>
      <c r="BG816" s="173">
        <f>SUM(AG816,AI816,AK816,AM816,AO816,AQ816,AS816,AU816,AW816,AY816,BA816,BC816,BE816)</f>
        <v>6051</v>
      </c>
      <c r="BI816" s="137" t="s">
        <v>17</v>
      </c>
      <c r="BJ816" s="129">
        <f>B816/B839</f>
        <v>1.3928493090590043E-2</v>
      </c>
      <c r="BK816" s="130">
        <f t="shared" ref="BK816" si="15664">C816/C839</f>
        <v>0</v>
      </c>
      <c r="BL816" s="131">
        <f t="shared" ref="BL816" si="15665">D816/D839</f>
        <v>1.9504040122596825E-2</v>
      </c>
      <c r="BM816" s="132">
        <f t="shared" ref="BM816" si="15666">E816/E839</f>
        <v>0</v>
      </c>
      <c r="BN816" s="129">
        <f t="shared" ref="BN816" si="15667">F816/F839</f>
        <v>3.9016115351993216E-2</v>
      </c>
      <c r="BO816" s="130">
        <f t="shared" ref="BO816" si="15668">G816/G839</f>
        <v>2.45188181929631E-4</v>
      </c>
      <c r="BP816" s="131">
        <f t="shared" ref="BP816" si="15669">H816/H839</f>
        <v>1.5277899727807534E-2</v>
      </c>
      <c r="BQ816" s="132">
        <f t="shared" ref="BQ816" si="15670">I816/I839</f>
        <v>1.4861438936970015E-3</v>
      </c>
      <c r="BR816" s="129">
        <f t="shared" ref="BR816" si="15671">J816/J839</f>
        <v>2.4390243902439024E-3</v>
      </c>
      <c r="BS816" s="130">
        <f t="shared" ref="BS816" si="15672">K816/K839</f>
        <v>3.1760435571687841E-3</v>
      </c>
      <c r="BT816" s="131">
        <f t="shared" ref="BT816" si="15673">L816/L839</f>
        <v>1.5128593040847202E-3</v>
      </c>
      <c r="BU816" s="129">
        <f t="shared" ref="BU816" si="15674">M816/M839</f>
        <v>6.1998541210795044E-3</v>
      </c>
      <c r="BV816" s="133">
        <f t="shared" ref="BV816" si="15675">N816/N839</f>
        <v>3.821656050955414E-3</v>
      </c>
      <c r="BW816" s="134">
        <f t="shared" ref="BW816" si="15676">O816/O839</f>
        <v>5.3290700772715164E-3</v>
      </c>
      <c r="BX816" s="129">
        <f t="shared" ref="BX816" si="15677">P816/P839</f>
        <v>2.6223776223776225E-3</v>
      </c>
      <c r="BY816" s="130">
        <f t="shared" ref="BY816" si="15678">Q816/Q839</f>
        <v>7.4847693646649264E-3</v>
      </c>
      <c r="BZ816" s="131">
        <f t="shared" ref="BZ816" si="15679">R816/R839</f>
        <v>1.2773204655123474E-3</v>
      </c>
      <c r="CA816" s="132">
        <f t="shared" ref="CA816" si="15680">S816/S839</f>
        <v>0</v>
      </c>
      <c r="CB816" s="129">
        <f t="shared" ref="CB816" si="15681">T816/T839</f>
        <v>1.1474469305794606E-3</v>
      </c>
      <c r="CC816" s="130">
        <f t="shared" ref="CC816" si="15682">U816/U839</f>
        <v>0</v>
      </c>
      <c r="CD816" s="131">
        <f t="shared" ref="CD816" si="15683">V816/V839</f>
        <v>0</v>
      </c>
      <c r="CE816" s="132">
        <f t="shared" ref="CE816" si="15684">W816/W839</f>
        <v>0</v>
      </c>
      <c r="CF816" s="129">
        <f t="shared" ref="CF816" si="15685">X816/X839</f>
        <v>1.8552875695732838E-4</v>
      </c>
      <c r="CG816" s="130">
        <f t="shared" ref="CG816" si="15686">Y816/Y839</f>
        <v>0</v>
      </c>
      <c r="CH816" s="131">
        <f t="shared" ref="CH816" si="15687">Z816/Z839</f>
        <v>0</v>
      </c>
      <c r="CI816" s="129">
        <f t="shared" ref="CI816" si="15688">AA816/AA839</f>
        <v>0</v>
      </c>
      <c r="CJ816" s="135">
        <f t="shared" ref="CJ816" si="15689">AB816/AB839</f>
        <v>9.2095250884024881E-3</v>
      </c>
      <c r="CK816" s="136">
        <f t="shared" ref="CK816" si="15690">AC816/AC839</f>
        <v>1.8280100484478737E-3</v>
      </c>
    </row>
    <row r="817" spans="1:89" ht="14" thickBot="1" x14ac:dyDescent="0.2">
      <c r="A817" s="146" t="s">
        <v>18</v>
      </c>
      <c r="B817" s="196">
        <v>601</v>
      </c>
      <c r="C817" s="197">
        <v>0</v>
      </c>
      <c r="D817" s="198">
        <v>214</v>
      </c>
      <c r="E817" s="199">
        <v>2</v>
      </c>
      <c r="F817" s="196">
        <v>710</v>
      </c>
      <c r="G817" s="200">
        <v>17</v>
      </c>
      <c r="H817" s="198">
        <v>484</v>
      </c>
      <c r="I817" s="199">
        <v>121</v>
      </c>
      <c r="J817" s="196">
        <v>46</v>
      </c>
      <c r="K817" s="200">
        <v>55</v>
      </c>
      <c r="L817" s="198">
        <v>119</v>
      </c>
      <c r="M817" s="196">
        <v>183</v>
      </c>
      <c r="N817" s="201">
        <v>361</v>
      </c>
      <c r="O817" s="202">
        <v>463</v>
      </c>
      <c r="P817" s="196">
        <v>193</v>
      </c>
      <c r="Q817" s="200">
        <v>299</v>
      </c>
      <c r="R817" s="198">
        <v>158</v>
      </c>
      <c r="S817" s="199">
        <v>243</v>
      </c>
      <c r="T817" s="196">
        <v>25</v>
      </c>
      <c r="U817" s="200">
        <v>107</v>
      </c>
      <c r="V817" s="198">
        <v>149</v>
      </c>
      <c r="W817" s="199">
        <v>281</v>
      </c>
      <c r="X817" s="196">
        <v>219</v>
      </c>
      <c r="Y817" s="200">
        <v>157</v>
      </c>
      <c r="Z817" s="198">
        <v>378</v>
      </c>
      <c r="AA817" s="196">
        <v>277</v>
      </c>
      <c r="AB817" s="172">
        <f t="shared" si="15662"/>
        <v>3657</v>
      </c>
      <c r="AC817" s="173">
        <f t="shared" si="15663"/>
        <v>2205</v>
      </c>
      <c r="AE817" s="275">
        <f>$AE$11</f>
        <v>0</v>
      </c>
      <c r="AF817" s="126">
        <f>SUMIF($A$9:$A$32,$AE817,B$815:B$838)</f>
        <v>0</v>
      </c>
      <c r="AG817" s="197">
        <f t="shared" si="15633"/>
        <v>0</v>
      </c>
      <c r="AH817" s="198">
        <f t="shared" si="15633"/>
        <v>0</v>
      </c>
      <c r="AI817" s="199">
        <f t="shared" si="15633"/>
        <v>0</v>
      </c>
      <c r="AJ817" s="196">
        <f t="shared" si="15633"/>
        <v>0</v>
      </c>
      <c r="AK817" s="200">
        <f t="shared" si="15633"/>
        <v>0</v>
      </c>
      <c r="AL817" s="198">
        <f t="shared" si="15633"/>
        <v>0</v>
      </c>
      <c r="AM817" s="199">
        <f t="shared" si="15633"/>
        <v>0</v>
      </c>
      <c r="AN817" s="196">
        <f t="shared" si="15633"/>
        <v>0</v>
      </c>
      <c r="AO817" s="200">
        <f t="shared" si="15633"/>
        <v>0</v>
      </c>
      <c r="AP817" s="198">
        <f t="shared" si="15633"/>
        <v>0</v>
      </c>
      <c r="AQ817" s="196">
        <f t="shared" si="15633"/>
        <v>0</v>
      </c>
      <c r="AR817" s="201">
        <f t="shared" si="15633"/>
        <v>0</v>
      </c>
      <c r="AS817" s="202">
        <f t="shared" si="15633"/>
        <v>0</v>
      </c>
      <c r="AT817" s="196">
        <f t="shared" si="15633"/>
        <v>0</v>
      </c>
      <c r="AU817" s="200">
        <f t="shared" si="15633"/>
        <v>0</v>
      </c>
      <c r="AV817" s="198">
        <f t="shared" si="15633"/>
        <v>0</v>
      </c>
      <c r="AW817" s="199">
        <f t="shared" si="15634"/>
        <v>0</v>
      </c>
      <c r="AX817" s="196">
        <f t="shared" si="15634"/>
        <v>0</v>
      </c>
      <c r="AY817" s="200">
        <f t="shared" si="15634"/>
        <v>0</v>
      </c>
      <c r="AZ817" s="198">
        <f t="shared" si="15634"/>
        <v>0</v>
      </c>
      <c r="BA817" s="199">
        <f t="shared" si="15634"/>
        <v>0</v>
      </c>
      <c r="BB817" s="196">
        <f t="shared" si="15634"/>
        <v>0</v>
      </c>
      <c r="BC817" s="200">
        <f t="shared" si="15634"/>
        <v>0</v>
      </c>
      <c r="BD817" s="198">
        <f t="shared" si="15634"/>
        <v>0</v>
      </c>
      <c r="BE817" s="196">
        <f t="shared" si="15634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6.5913577538933982E-2</v>
      </c>
      <c r="BK817" s="130">
        <f t="shared" ref="BK817" si="15691">C817/C839</f>
        <v>0</v>
      </c>
      <c r="BL817" s="131">
        <f t="shared" ref="BL817" si="15692">D817/D839</f>
        <v>5.9626636946224575E-2</v>
      </c>
      <c r="BM817" s="132">
        <f t="shared" ref="BM817" si="15693">E817/E839</f>
        <v>4.5423574835339541E-4</v>
      </c>
      <c r="BN817" s="129">
        <f t="shared" ref="BN817" si="15694">F817/F839</f>
        <v>7.5275657336726046E-2</v>
      </c>
      <c r="BO817" s="130">
        <f t="shared" ref="BO817" si="15695">G817/G839</f>
        <v>2.0840995464018633E-3</v>
      </c>
      <c r="BP817" s="131">
        <f t="shared" ref="BP817" si="15696">H817/H839</f>
        <v>4.2497146369303712E-2</v>
      </c>
      <c r="BQ817" s="132">
        <f t="shared" ref="BQ817" si="15697">I817/I839</f>
        <v>1.0577847713961011E-2</v>
      </c>
      <c r="BR817" s="129">
        <f t="shared" ref="BR817" si="15698">J817/J839</f>
        <v>1.8699186991869919E-2</v>
      </c>
      <c r="BS817" s="130">
        <f t="shared" ref="BS817" si="15699">K817/K839</f>
        <v>2.4954627949183301E-2</v>
      </c>
      <c r="BT817" s="131">
        <f t="shared" ref="BT817" si="15700">L817/L839</f>
        <v>2.0003361909564633E-2</v>
      </c>
      <c r="BU817" s="129">
        <f t="shared" ref="BU817" si="15701">M817/M839</f>
        <v>3.3369803063457333E-2</v>
      </c>
      <c r="BV817" s="133">
        <f t="shared" ref="BV817" si="15702">N817/N839</f>
        <v>3.2848043676069152E-2</v>
      </c>
      <c r="BW817" s="134">
        <f t="shared" ref="BW817" si="15703">O817/O839</f>
        <v>4.1122657429611867E-2</v>
      </c>
      <c r="BX817" s="129">
        <f t="shared" ref="BX817" si="15704">P817/P839</f>
        <v>3.3741258741258738E-2</v>
      </c>
      <c r="BY817" s="130">
        <f t="shared" ref="BY817" si="15705">Q817/Q839</f>
        <v>5.2045256744995647E-2</v>
      </c>
      <c r="BZ817" s="131">
        <f t="shared" ref="BZ817" si="15706">R817/R839</f>
        <v>2.2424070394550098E-2</v>
      </c>
      <c r="CA817" s="132">
        <f t="shared" ref="CA817" si="15707">S817/S839</f>
        <v>3.4225352112676057E-2</v>
      </c>
      <c r="CB817" s="129">
        <f t="shared" ref="CB817" si="15708">T817/T839</f>
        <v>1.4343086632243259E-2</v>
      </c>
      <c r="CC817" s="130">
        <f t="shared" ref="CC817" si="15709">U817/U839</f>
        <v>6.2137049941927994E-2</v>
      </c>
      <c r="CD817" s="131">
        <f t="shared" ref="CD817" si="15710">V817/V839</f>
        <v>2.2025129342202514E-2</v>
      </c>
      <c r="CE817" s="132">
        <f t="shared" ref="CE817" si="15711">W817/W839</f>
        <v>4.2900763358778626E-2</v>
      </c>
      <c r="CF817" s="129">
        <f t="shared" ref="CF817" si="15712">X817/X839</f>
        <v>4.0630797773654914E-2</v>
      </c>
      <c r="CG817" s="130">
        <f t="shared" ref="CG817" si="15713">Y817/Y839</f>
        <v>4.2102440332528829E-2</v>
      </c>
      <c r="CH817" s="131">
        <f t="shared" ref="CH817" si="15714">Z817/Z839</f>
        <v>3.8677990381663765E-2</v>
      </c>
      <c r="CI817" s="129">
        <f t="shared" ref="CI817" si="15715">AA817/AA839</f>
        <v>2.3289053304186985E-2</v>
      </c>
      <c r="CJ817" s="135">
        <f t="shared" ref="CJ817" si="15716">AB817/AB839</f>
        <v>4.0922519135222241E-2</v>
      </c>
      <c r="CK817" s="136">
        <f t="shared" ref="CK817" si="15717">AC817/AC839</f>
        <v>2.4728602189126144E-2</v>
      </c>
    </row>
    <row r="818" spans="1:89" ht="15" thickTop="1" thickBot="1" x14ac:dyDescent="0.2">
      <c r="A818" s="137" t="s">
        <v>19</v>
      </c>
      <c r="B818" s="189">
        <v>807</v>
      </c>
      <c r="C818" s="190">
        <v>257</v>
      </c>
      <c r="D818" s="191">
        <v>270</v>
      </c>
      <c r="E818" s="192">
        <v>225</v>
      </c>
      <c r="F818" s="189">
        <v>793</v>
      </c>
      <c r="G818" s="193">
        <v>428</v>
      </c>
      <c r="H818" s="191">
        <v>733</v>
      </c>
      <c r="I818" s="192">
        <v>629</v>
      </c>
      <c r="J818" s="189">
        <v>88</v>
      </c>
      <c r="K818" s="193">
        <v>204</v>
      </c>
      <c r="L818" s="191">
        <v>270</v>
      </c>
      <c r="M818" s="189">
        <v>415</v>
      </c>
      <c r="N818" s="194">
        <v>725</v>
      </c>
      <c r="O818" s="195">
        <v>852</v>
      </c>
      <c r="P818" s="189">
        <v>453</v>
      </c>
      <c r="Q818" s="193">
        <v>455</v>
      </c>
      <c r="R818" s="191">
        <v>472</v>
      </c>
      <c r="S818" s="192">
        <v>409</v>
      </c>
      <c r="T818" s="189">
        <v>64</v>
      </c>
      <c r="U818" s="193">
        <v>232</v>
      </c>
      <c r="V818" s="191">
        <v>340</v>
      </c>
      <c r="W818" s="192">
        <v>508</v>
      </c>
      <c r="X818" s="189">
        <v>366</v>
      </c>
      <c r="Y818" s="193">
        <v>344</v>
      </c>
      <c r="Z818" s="191">
        <v>630</v>
      </c>
      <c r="AA818" s="189">
        <v>650</v>
      </c>
      <c r="AB818" s="172">
        <f t="shared" si="15662"/>
        <v>6011</v>
      </c>
      <c r="AC818" s="173">
        <f t="shared" si="15663"/>
        <v>5608</v>
      </c>
      <c r="AE818" s="269" t="s">
        <v>13</v>
      </c>
      <c r="AF818" s="20">
        <f t="shared" ref="AF818:BG818" si="15718">SUM(AF815:AF817)</f>
        <v>1464</v>
      </c>
      <c r="AG818" s="21">
        <f t="shared" si="15718"/>
        <v>962</v>
      </c>
      <c r="AH818" s="20">
        <f t="shared" si="15718"/>
        <v>522</v>
      </c>
      <c r="AI818" s="21">
        <f t="shared" si="15718"/>
        <v>548</v>
      </c>
      <c r="AJ818" s="20">
        <f t="shared" si="15718"/>
        <v>1487</v>
      </c>
      <c r="AK818" s="21">
        <f t="shared" si="15718"/>
        <v>784</v>
      </c>
      <c r="AL818" s="20">
        <f t="shared" si="15718"/>
        <v>1593</v>
      </c>
      <c r="AM818" s="21">
        <f t="shared" si="15718"/>
        <v>1326</v>
      </c>
      <c r="AN818" s="20">
        <f t="shared" si="15718"/>
        <v>207</v>
      </c>
      <c r="AO818" s="21">
        <f t="shared" si="15718"/>
        <v>522</v>
      </c>
      <c r="AP818" s="20">
        <f t="shared" si="15718"/>
        <v>507</v>
      </c>
      <c r="AQ818" s="21">
        <f t="shared" si="15718"/>
        <v>1191</v>
      </c>
      <c r="AR818" s="20">
        <f t="shared" si="15718"/>
        <v>1515</v>
      </c>
      <c r="AS818" s="21">
        <f t="shared" si="15718"/>
        <v>2001</v>
      </c>
      <c r="AT818" s="20">
        <f t="shared" si="15718"/>
        <v>991</v>
      </c>
      <c r="AU818" s="21">
        <f t="shared" si="15718"/>
        <v>837</v>
      </c>
      <c r="AV818" s="20">
        <f t="shared" si="15718"/>
        <v>1247</v>
      </c>
      <c r="AW818" s="21">
        <f t="shared" si="15718"/>
        <v>819</v>
      </c>
      <c r="AX818" s="20">
        <f t="shared" si="15718"/>
        <v>192</v>
      </c>
      <c r="AY818" s="21">
        <f t="shared" si="15718"/>
        <v>436</v>
      </c>
      <c r="AZ818" s="20">
        <f t="shared" si="15718"/>
        <v>636</v>
      </c>
      <c r="BA818" s="21">
        <f t="shared" si="15718"/>
        <v>1037</v>
      </c>
      <c r="BB818" s="20">
        <f t="shared" si="15718"/>
        <v>840</v>
      </c>
      <c r="BC818" s="21">
        <f t="shared" si="15718"/>
        <v>654</v>
      </c>
      <c r="BD818" s="20">
        <f t="shared" si="15718"/>
        <v>1334</v>
      </c>
      <c r="BE818" s="21">
        <f t="shared" si="15718"/>
        <v>1315</v>
      </c>
      <c r="BF818" s="174">
        <f t="shared" si="15718"/>
        <v>12535</v>
      </c>
      <c r="BG818" s="175">
        <f t="shared" si="15718"/>
        <v>12432</v>
      </c>
      <c r="BI818" s="137" t="s">
        <v>19</v>
      </c>
      <c r="BJ818" s="129">
        <f>B818/B839</f>
        <v>8.8506251370914668E-2</v>
      </c>
      <c r="BK818" s="130">
        <f t="shared" ref="BK818" si="15719">C818/C839</f>
        <v>2.7103986500738243E-2</v>
      </c>
      <c r="BL818" s="131">
        <f t="shared" ref="BL818" si="15720">D818/D839</f>
        <v>7.5229869044302039E-2</v>
      </c>
      <c r="BM818" s="132">
        <f t="shared" ref="BM818" si="15721">E818/E839</f>
        <v>5.1101521689756985E-2</v>
      </c>
      <c r="BN818" s="129">
        <f t="shared" ref="BN818" si="15722">F818/F839</f>
        <v>8.4075487701441895E-2</v>
      </c>
      <c r="BO818" s="130">
        <f t="shared" ref="BO818" si="15723">G818/G839</f>
        <v>5.2470270932941029E-2</v>
      </c>
      <c r="BP818" s="131">
        <f t="shared" ref="BP818" si="15724">H818/H839</f>
        <v>6.4360347703924833E-2</v>
      </c>
      <c r="BQ818" s="132">
        <f t="shared" ref="BQ818" si="15725">I818/I839</f>
        <v>5.4987324066789058E-2</v>
      </c>
      <c r="BR818" s="129">
        <f t="shared" ref="BR818" si="15726">J818/J839</f>
        <v>3.5772357723577237E-2</v>
      </c>
      <c r="BS818" s="130">
        <f t="shared" ref="BS818" si="15727">K818/K839</f>
        <v>9.2558983666061703E-2</v>
      </c>
      <c r="BT818" s="131">
        <f t="shared" ref="BT818" si="15728">L818/L839</f>
        <v>4.5385779122541603E-2</v>
      </c>
      <c r="BU818" s="129">
        <f t="shared" ref="BU818" si="15729">M818/M839</f>
        <v>7.5674690007293946E-2</v>
      </c>
      <c r="BV818" s="133">
        <f t="shared" ref="BV818" si="15730">N818/N839</f>
        <v>6.5969062784349414E-2</v>
      </c>
      <c r="BW818" s="134">
        <f t="shared" ref="BW818" si="15731">O818/O839</f>
        <v>7.5672795097255524E-2</v>
      </c>
      <c r="BX818" s="129">
        <f t="shared" ref="BX818" si="15732">P818/P839</f>
        <v>7.9195804195804201E-2</v>
      </c>
      <c r="BY818" s="130">
        <f t="shared" ref="BY818" si="15733">Q818/Q839</f>
        <v>7.919930374238468E-2</v>
      </c>
      <c r="BZ818" s="131">
        <f t="shared" ref="BZ818" si="15734">R818/R839</f>
        <v>6.6988362191314224E-2</v>
      </c>
      <c r="CA818" s="132">
        <f t="shared" ref="CA818" si="15735">S818/S839</f>
        <v>5.76056338028169E-2</v>
      </c>
      <c r="CB818" s="129">
        <f t="shared" ref="CB818" si="15736">T818/T839</f>
        <v>3.6718301778542739E-2</v>
      </c>
      <c r="CC818" s="130">
        <f t="shared" ref="CC818" si="15737">U818/U839</f>
        <v>0.13472706155632985</v>
      </c>
      <c r="CD818" s="131">
        <f t="shared" ref="CD818" si="15738">V818/V839</f>
        <v>5.0258684405025872E-2</v>
      </c>
      <c r="CE818" s="132">
        <f t="shared" ref="CE818" si="15739">W818/W839</f>
        <v>7.7557251908396949E-2</v>
      </c>
      <c r="CF818" s="129">
        <f t="shared" ref="CF818" si="15740">X818/X839</f>
        <v>6.7903525046382196E-2</v>
      </c>
      <c r="CG818" s="130">
        <f t="shared" ref="CG818" si="15741">Y818/Y839</f>
        <v>9.224993295789756E-2</v>
      </c>
      <c r="CH818" s="131">
        <f t="shared" ref="CH818" si="15742">Z818/Z839</f>
        <v>6.4463317302772952E-2</v>
      </c>
      <c r="CI818" s="129">
        <f t="shared" ref="CI818" si="15743">AA818/AA839</f>
        <v>5.4649403060366572E-2</v>
      </c>
      <c r="CJ818" s="135">
        <f t="shared" ref="CJ818" si="15744">AB818/AB839</f>
        <v>6.726422272951077E-2</v>
      </c>
      <c r="CK818" s="136">
        <f t="shared" ref="CK818" si="15745">AC818/AC839</f>
        <v>6.2892517495065497E-2</v>
      </c>
    </row>
    <row r="819" spans="1:89" ht="14" thickTop="1" x14ac:dyDescent="0.15">
      <c r="A819" s="146" t="s">
        <v>20</v>
      </c>
      <c r="B819" s="196">
        <v>776</v>
      </c>
      <c r="C819" s="197">
        <v>436</v>
      </c>
      <c r="D819" s="198">
        <v>256</v>
      </c>
      <c r="E819" s="199">
        <v>270</v>
      </c>
      <c r="F819" s="196">
        <v>675</v>
      </c>
      <c r="G819" s="200">
        <v>394</v>
      </c>
      <c r="H819" s="198">
        <v>783</v>
      </c>
      <c r="I819" s="199">
        <v>633</v>
      </c>
      <c r="J819" s="196">
        <v>102</v>
      </c>
      <c r="K819" s="200">
        <v>265</v>
      </c>
      <c r="L819" s="198">
        <v>244</v>
      </c>
      <c r="M819" s="196">
        <v>609</v>
      </c>
      <c r="N819" s="201">
        <v>785</v>
      </c>
      <c r="O819" s="202">
        <v>1001</v>
      </c>
      <c r="P819" s="196">
        <v>532</v>
      </c>
      <c r="Q819" s="200">
        <v>460</v>
      </c>
      <c r="R819" s="198">
        <v>600</v>
      </c>
      <c r="S819" s="199">
        <v>457</v>
      </c>
      <c r="T819" s="196">
        <v>111</v>
      </c>
      <c r="U819" s="200">
        <v>234</v>
      </c>
      <c r="V819" s="198">
        <v>318</v>
      </c>
      <c r="W819" s="199">
        <v>490</v>
      </c>
      <c r="X819" s="196">
        <v>446</v>
      </c>
      <c r="Y819" s="200">
        <v>364</v>
      </c>
      <c r="Z819" s="198">
        <v>691</v>
      </c>
      <c r="AA819" s="196">
        <v>768</v>
      </c>
      <c r="AB819" s="172">
        <f t="shared" si="15662"/>
        <v>6319</v>
      </c>
      <c r="AC819" s="173">
        <f t="shared" si="15663"/>
        <v>6381</v>
      </c>
      <c r="BI819" s="146" t="s">
        <v>20</v>
      </c>
      <c r="BJ819" s="129">
        <f>B819/B839</f>
        <v>8.5106382978723402E-2</v>
      </c>
      <c r="BK819" s="130">
        <f t="shared" ref="BK819" si="15746">C819/C839</f>
        <v>4.5981860367011178E-2</v>
      </c>
      <c r="BL819" s="131">
        <f t="shared" ref="BL819" si="15747">D819/D839</f>
        <v>7.1329061019782675E-2</v>
      </c>
      <c r="BM819" s="132">
        <f t="shared" ref="BM819" si="15748">E819/E839</f>
        <v>6.132182602770838E-2</v>
      </c>
      <c r="BN819" s="129">
        <f t="shared" ref="BN819" si="15749">F819/F839</f>
        <v>7.15648854961832E-2</v>
      </c>
      <c r="BO819" s="130">
        <f t="shared" ref="BO819" si="15750">G819/G839</f>
        <v>4.8302071840137302E-2</v>
      </c>
      <c r="BP819" s="131">
        <f t="shared" ref="BP819" si="15751">H819/H839</f>
        <v>6.8750548775133896E-2</v>
      </c>
      <c r="BQ819" s="132">
        <f t="shared" ref="BQ819" si="15752">I819/I839</f>
        <v>5.5337004982953054E-2</v>
      </c>
      <c r="BR819" s="129">
        <f t="shared" ref="BR819" si="15753">J819/J839</f>
        <v>4.1463414634146344E-2</v>
      </c>
      <c r="BS819" s="130">
        <f t="shared" ref="BS819" si="15754">K819/K839</f>
        <v>0.12023593466424683</v>
      </c>
      <c r="BT819" s="131">
        <f t="shared" ref="BT819" si="15755">L819/L839</f>
        <v>4.1015296688519082E-2</v>
      </c>
      <c r="BU819" s="129">
        <f t="shared" ref="BU819" si="15756">M819/M839</f>
        <v>0.11105032822757112</v>
      </c>
      <c r="BV819" s="133">
        <f t="shared" ref="BV819" si="15757">N819/N839</f>
        <v>7.1428571428571425E-2</v>
      </c>
      <c r="BW819" s="134">
        <f t="shared" ref="BW819" si="15758">O819/O839</f>
        <v>8.8906652455813126E-2</v>
      </c>
      <c r="BX819" s="129">
        <f t="shared" ref="BX819" si="15759">P819/P839</f>
        <v>9.3006993006993013E-2</v>
      </c>
      <c r="BY819" s="130">
        <f t="shared" ref="BY819" si="15760">Q819/Q839</f>
        <v>8.0069625761531774E-2</v>
      </c>
      <c r="BZ819" s="131">
        <f t="shared" ref="BZ819" si="15761">R819/R839</f>
        <v>8.5154697700823165E-2</v>
      </c>
      <c r="CA819" s="132">
        <f t="shared" ref="CA819" si="15762">S819/S839</f>
        <v>6.4366197183098592E-2</v>
      </c>
      <c r="CB819" s="129">
        <f t="shared" ref="CB819" si="15763">T819/T839</f>
        <v>6.3683304647160072E-2</v>
      </c>
      <c r="CC819" s="130">
        <f t="shared" ref="CC819" si="15764">U819/U839</f>
        <v>0.13588850174216027</v>
      </c>
      <c r="CD819" s="131">
        <f t="shared" ref="CD819" si="15765">V819/V839</f>
        <v>4.7006651884700663E-2</v>
      </c>
      <c r="CE819" s="132">
        <f t="shared" ref="CE819" si="15766">W819/W839</f>
        <v>7.4809160305343514E-2</v>
      </c>
      <c r="CF819" s="129">
        <f t="shared" ref="CF819" si="15767">X819/X839</f>
        <v>8.2745825602968462E-2</v>
      </c>
      <c r="CG819" s="130">
        <f t="shared" ref="CG819" si="15768">Y819/Y839</f>
        <v>9.7613301153124166E-2</v>
      </c>
      <c r="CH819" s="131">
        <f t="shared" ref="CH819" si="15769">Z819/Z839</f>
        <v>7.0705003581295403E-2</v>
      </c>
      <c r="CI819" s="129">
        <f t="shared" ref="CI819" si="15770">AA819/AA839</f>
        <v>6.4570371615940814E-2</v>
      </c>
      <c r="CJ819" s="135">
        <f t="shared" ref="CJ819" si="15771">AB819/AB839</f>
        <v>7.0710800769884966E-2</v>
      </c>
      <c r="CK819" s="136">
        <f t="shared" ref="CK819" si="15772">AC819/AC839</f>
        <v>7.1561546743226276E-2</v>
      </c>
    </row>
    <row r="820" spans="1:89" ht="14" thickBot="1" x14ac:dyDescent="0.2">
      <c r="A820" s="137" t="s">
        <v>21</v>
      </c>
      <c r="B820" s="189">
        <v>688</v>
      </c>
      <c r="C820" s="190">
        <v>526</v>
      </c>
      <c r="D820" s="191">
        <v>266</v>
      </c>
      <c r="E820" s="192">
        <v>278</v>
      </c>
      <c r="F820" s="189">
        <v>812</v>
      </c>
      <c r="G820" s="193">
        <v>390</v>
      </c>
      <c r="H820" s="191">
        <v>810</v>
      </c>
      <c r="I820" s="192">
        <v>693</v>
      </c>
      <c r="J820" s="189">
        <v>105</v>
      </c>
      <c r="K820" s="193">
        <v>257</v>
      </c>
      <c r="L820" s="191">
        <v>263</v>
      </c>
      <c r="M820" s="189">
        <v>582</v>
      </c>
      <c r="N820" s="194">
        <v>730</v>
      </c>
      <c r="O820" s="195">
        <v>1000</v>
      </c>
      <c r="P820" s="189">
        <v>459</v>
      </c>
      <c r="Q820" s="193">
        <v>377</v>
      </c>
      <c r="R820" s="191">
        <v>647</v>
      </c>
      <c r="S820" s="192">
        <v>362</v>
      </c>
      <c r="T820" s="189">
        <v>81</v>
      </c>
      <c r="U820" s="193">
        <v>202</v>
      </c>
      <c r="V820" s="191">
        <v>318</v>
      </c>
      <c r="W820" s="192">
        <v>547</v>
      </c>
      <c r="X820" s="189">
        <v>394</v>
      </c>
      <c r="Y820" s="193">
        <v>290</v>
      </c>
      <c r="Z820" s="191">
        <v>643</v>
      </c>
      <c r="AA820" s="189">
        <v>547</v>
      </c>
      <c r="AB820" s="172">
        <f t="shared" si="15662"/>
        <v>6216</v>
      </c>
      <c r="AC820" s="173">
        <f t="shared" si="15663"/>
        <v>6051</v>
      </c>
      <c r="AE820" s="272" t="s">
        <v>85</v>
      </c>
      <c r="BI820" s="137" t="s">
        <v>21</v>
      </c>
      <c r="BJ820" s="129">
        <f>B820/B839</f>
        <v>7.5455143671857863E-2</v>
      </c>
      <c r="BK820" s="130">
        <f t="shared" ref="BK820" si="15773">C820/C839</f>
        <v>5.5473528791394222E-2</v>
      </c>
      <c r="BL820" s="131">
        <f t="shared" ref="BL820" si="15774">D820/D839</f>
        <v>7.4115352465867923E-2</v>
      </c>
      <c r="BM820" s="132">
        <f t="shared" ref="BM820" si="15775">E820/E839</f>
        <v>6.3138769021121963E-2</v>
      </c>
      <c r="BN820" s="129">
        <f t="shared" ref="BN820" si="15776">F820/F839</f>
        <v>8.608990670059373E-2</v>
      </c>
      <c r="BO820" s="130">
        <f t="shared" ref="BO820" si="15777">G820/G839</f>
        <v>4.7811695476278046E-2</v>
      </c>
      <c r="BP820" s="131">
        <f t="shared" ref="BP820" si="15778">H820/H839</f>
        <v>7.1121257353586792E-2</v>
      </c>
      <c r="BQ820" s="132">
        <f t="shared" ref="BQ820" si="15779">I820/I839</f>
        <v>6.0582218725413063E-2</v>
      </c>
      <c r="BR820" s="129">
        <f t="shared" ref="BR820" si="15780">J820/J839</f>
        <v>4.2682926829268296E-2</v>
      </c>
      <c r="BS820" s="130">
        <f t="shared" ref="BS820" si="15781">K820/K839</f>
        <v>0.11660617059891107</v>
      </c>
      <c r="BT820" s="131">
        <f t="shared" ref="BT820" si="15782">L820/L839</f>
        <v>4.4209110774920152E-2</v>
      </c>
      <c r="BU820" s="129">
        <f t="shared" ref="BU820" si="15783">M820/M839</f>
        <v>0.1061269146608315</v>
      </c>
      <c r="BV820" s="133">
        <f t="shared" ref="BV820" si="15784">N820/N839</f>
        <v>6.6424021838034572E-2</v>
      </c>
      <c r="BW820" s="134">
        <f t="shared" ref="BW820" si="15785">O820/O839</f>
        <v>8.881783462119193E-2</v>
      </c>
      <c r="BX820" s="129">
        <f t="shared" ref="BX820" si="15786">P820/P839</f>
        <v>8.0244755244755245E-2</v>
      </c>
      <c r="BY820" s="130">
        <f t="shared" ref="BY820" si="15787">Q820/Q839</f>
        <v>6.562228024369017E-2</v>
      </c>
      <c r="BZ820" s="131">
        <f t="shared" ref="BZ820" si="15788">R820/R839</f>
        <v>9.1825149020720975E-2</v>
      </c>
      <c r="CA820" s="132">
        <f t="shared" ref="CA820" si="15789">S820/S839</f>
        <v>5.0985915492957744E-2</v>
      </c>
      <c r="CB820" s="129">
        <f t="shared" ref="CB820" si="15790">T820/T839</f>
        <v>4.6471600688468159E-2</v>
      </c>
      <c r="CC820" s="130">
        <f t="shared" ref="CC820" si="15791">U820/U839</f>
        <v>0.1173054587688734</v>
      </c>
      <c r="CD820" s="131">
        <f t="shared" ref="CD820" si="15792">V820/V839</f>
        <v>4.7006651884700663E-2</v>
      </c>
      <c r="CE820" s="132">
        <f t="shared" ref="CE820" si="15793">W820/W839</f>
        <v>8.3511450381679384E-2</v>
      </c>
      <c r="CF820" s="129">
        <f t="shared" ref="CF820" si="15794">X820/X839</f>
        <v>7.3098330241187379E-2</v>
      </c>
      <c r="CG820" s="130">
        <f t="shared" ref="CG820" si="15795">Y820/Y839</f>
        <v>7.7768838830785739E-2</v>
      </c>
      <c r="CH820" s="131">
        <f t="shared" ref="CH820" si="15796">Z820/Z839</f>
        <v>6.5793512739179369E-2</v>
      </c>
      <c r="CI820" s="129">
        <f t="shared" ref="CI820" si="15797">AA820/AA839</f>
        <v>4.5989574575416178E-2</v>
      </c>
      <c r="CJ820" s="135">
        <f t="shared" ref="CJ820" si="15798">AB820/AB839</f>
        <v>6.9558211360279301E-2</v>
      </c>
      <c r="CK820" s="136">
        <f t="shared" ref="CK820" si="15799">AC820/AC839</f>
        <v>6.7860667504037325E-2</v>
      </c>
    </row>
    <row r="821" spans="1:89" ht="15" thickTop="1" thickBot="1" x14ac:dyDescent="0.2">
      <c r="A821" s="146" t="s">
        <v>22</v>
      </c>
      <c r="B821" s="196">
        <v>692</v>
      </c>
      <c r="C821" s="197">
        <v>793</v>
      </c>
      <c r="D821" s="198">
        <v>287</v>
      </c>
      <c r="E821" s="199">
        <v>259</v>
      </c>
      <c r="F821" s="196">
        <v>926</v>
      </c>
      <c r="G821" s="200">
        <v>328</v>
      </c>
      <c r="H821" s="198">
        <v>846</v>
      </c>
      <c r="I821" s="199">
        <v>701</v>
      </c>
      <c r="J821" s="196">
        <v>133</v>
      </c>
      <c r="K821" s="200">
        <v>304</v>
      </c>
      <c r="L821" s="198">
        <v>245</v>
      </c>
      <c r="M821" s="196">
        <v>660</v>
      </c>
      <c r="N821" s="201">
        <v>692</v>
      </c>
      <c r="O821" s="202">
        <v>974</v>
      </c>
      <c r="P821" s="196">
        <v>376</v>
      </c>
      <c r="Q821" s="200">
        <v>399</v>
      </c>
      <c r="R821" s="198">
        <v>628</v>
      </c>
      <c r="S821" s="199">
        <v>437</v>
      </c>
      <c r="T821" s="196">
        <v>64</v>
      </c>
      <c r="U821" s="200">
        <v>135</v>
      </c>
      <c r="V821" s="198">
        <v>364</v>
      </c>
      <c r="W821" s="199">
        <v>565</v>
      </c>
      <c r="X821" s="196">
        <v>349</v>
      </c>
      <c r="Y821" s="200">
        <v>253</v>
      </c>
      <c r="Z821" s="198">
        <v>754</v>
      </c>
      <c r="AA821" s="196">
        <v>635</v>
      </c>
      <c r="AB821" s="172">
        <f t="shared" si="15662"/>
        <v>6356</v>
      </c>
      <c r="AC821" s="173">
        <f t="shared" si="15663"/>
        <v>6443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7.5893836367624479E-2</v>
      </c>
      <c r="BK821" s="130">
        <f t="shared" ref="BK821" si="15800">C821/C839</f>
        <v>8.3632145117063905E-2</v>
      </c>
      <c r="BL821" s="131">
        <f t="shared" ref="BL821" si="15801">D821/D839</f>
        <v>7.9966564502646983E-2</v>
      </c>
      <c r="BM821" s="132">
        <f t="shared" ref="BM821" si="15802">E821/E839</f>
        <v>5.8823529411764705E-2</v>
      </c>
      <c r="BN821" s="129">
        <f t="shared" ref="BN821" si="15803">F821/F839</f>
        <v>9.8176420695504668E-2</v>
      </c>
      <c r="BO821" s="130">
        <f t="shared" ref="BO821" si="15804">G821/G839</f>
        <v>4.0210861836459486E-2</v>
      </c>
      <c r="BP821" s="131">
        <f t="shared" ref="BP821" si="15805">H821/H839</f>
        <v>7.4282202124857324E-2</v>
      </c>
      <c r="BQ821" s="132">
        <f t="shared" ref="BQ821" si="15806">I821/I839</f>
        <v>6.1281580557741064E-2</v>
      </c>
      <c r="BR821" s="129">
        <f t="shared" ref="BR821" si="15807">J821/J839</f>
        <v>5.4065040650406501E-2</v>
      </c>
      <c r="BS821" s="130">
        <f t="shared" ref="BS821" si="15808">K821/K839</f>
        <v>0.13793103448275862</v>
      </c>
      <c r="BT821" s="131">
        <f t="shared" ref="BT821" si="15809">L821/L839</f>
        <v>4.1183392166750717E-2</v>
      </c>
      <c r="BU821" s="129">
        <f t="shared" ref="BU821" si="15810">M821/M839</f>
        <v>0.12035010940919037</v>
      </c>
      <c r="BV821" s="133">
        <f t="shared" ref="BV821" si="15811">N821/N839</f>
        <v>6.2966333030027299E-2</v>
      </c>
      <c r="BW821" s="134">
        <f t="shared" ref="BW821" si="15812">O821/O839</f>
        <v>8.6508570921040945E-2</v>
      </c>
      <c r="BX821" s="129">
        <f t="shared" ref="BX821" si="15813">P821/P839</f>
        <v>6.5734265734265732E-2</v>
      </c>
      <c r="BY821" s="130">
        <f t="shared" ref="BY821" si="15814">Q821/Q839</f>
        <v>6.9451697127937334E-2</v>
      </c>
      <c r="BZ821" s="131">
        <f t="shared" ref="BZ821" si="15815">R821/R839</f>
        <v>8.9128583593528238E-2</v>
      </c>
      <c r="CA821" s="132">
        <f t="shared" ref="CA821" si="15816">S821/S839</f>
        <v>6.1549295774647884E-2</v>
      </c>
      <c r="CB821" s="129">
        <f t="shared" ref="CB821" si="15817">T821/T839</f>
        <v>3.6718301778542739E-2</v>
      </c>
      <c r="CC821" s="130">
        <f t="shared" ref="CC821" si="15818">U821/U839</f>
        <v>7.8397212543554001E-2</v>
      </c>
      <c r="CD821" s="131">
        <f t="shared" ref="CD821" si="15819">V821/V839</f>
        <v>5.3806356245380639E-2</v>
      </c>
      <c r="CE821" s="132">
        <f t="shared" ref="CE821" si="15820">W821/W839</f>
        <v>8.6259541984732818E-2</v>
      </c>
      <c r="CF821" s="129">
        <f t="shared" ref="CF821" si="15821">X821/X839</f>
        <v>6.4749536178107608E-2</v>
      </c>
      <c r="CG821" s="130">
        <f t="shared" ref="CG821" si="15822">Y821/Y839</f>
        <v>6.7846607669616518E-2</v>
      </c>
      <c r="CH821" s="131">
        <f t="shared" ref="CH821" si="15823">Z821/Z839</f>
        <v>7.71513353115727E-2</v>
      </c>
      <c r="CI821" s="129">
        <f t="shared" ref="CI821" si="15824">AA821/AA839</f>
        <v>5.3388262989742724E-2</v>
      </c>
      <c r="CJ821" s="135">
        <f t="shared" ref="CJ821" si="15825">AB821/AB839</f>
        <v>7.1124837742267577E-2</v>
      </c>
      <c r="CK821" s="136">
        <f t="shared" ref="CK821" si="15826">AC821/AC839</f>
        <v>7.2256863448770858E-2</v>
      </c>
    </row>
    <row r="822" spans="1:89" ht="15" thickTop="1" thickBot="1" x14ac:dyDescent="0.2">
      <c r="A822" s="137" t="s">
        <v>23</v>
      </c>
      <c r="B822" s="189">
        <v>551</v>
      </c>
      <c r="C822" s="190">
        <v>529</v>
      </c>
      <c r="D822" s="191">
        <v>197</v>
      </c>
      <c r="E822" s="192">
        <v>228</v>
      </c>
      <c r="F822" s="189">
        <v>746</v>
      </c>
      <c r="G822" s="193">
        <v>329</v>
      </c>
      <c r="H822" s="191">
        <v>626</v>
      </c>
      <c r="I822" s="192">
        <v>627</v>
      </c>
      <c r="J822" s="189">
        <v>149</v>
      </c>
      <c r="K822" s="193">
        <v>208</v>
      </c>
      <c r="L822" s="191">
        <v>231</v>
      </c>
      <c r="M822" s="189">
        <v>475</v>
      </c>
      <c r="N822" s="194">
        <v>553</v>
      </c>
      <c r="O822" s="195">
        <v>808</v>
      </c>
      <c r="P822" s="189">
        <v>294</v>
      </c>
      <c r="Q822" s="193">
        <v>329</v>
      </c>
      <c r="R822" s="191">
        <v>507</v>
      </c>
      <c r="S822" s="192">
        <v>367</v>
      </c>
      <c r="T822" s="189">
        <v>86</v>
      </c>
      <c r="U822" s="193">
        <v>121</v>
      </c>
      <c r="V822" s="191">
        <v>312</v>
      </c>
      <c r="W822" s="192">
        <v>578</v>
      </c>
      <c r="X822" s="189">
        <v>233</v>
      </c>
      <c r="Y822" s="193">
        <v>223</v>
      </c>
      <c r="Z822" s="191">
        <v>625</v>
      </c>
      <c r="AA822" s="189">
        <v>846</v>
      </c>
      <c r="AB822" s="172">
        <f t="shared" si="15662"/>
        <v>5110</v>
      </c>
      <c r="AC822" s="173">
        <f t="shared" si="15663"/>
        <v>5668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6.0429918841851282E-2</v>
      </c>
      <c r="BK822" s="130">
        <f t="shared" ref="BK822" si="15827">C822/C839</f>
        <v>5.5789917738873658E-2</v>
      </c>
      <c r="BL822" s="131">
        <f t="shared" ref="BL822" si="15828">D822/D839</f>
        <v>5.488994148787963E-2</v>
      </c>
      <c r="BM822" s="132">
        <f t="shared" ref="BM822" si="15829">E822/E839</f>
        <v>5.1782875312287077E-2</v>
      </c>
      <c r="BN822" s="129">
        <f t="shared" ref="BN822" si="15830">F822/F839</f>
        <v>7.9092451229855809E-2</v>
      </c>
      <c r="BO822" s="130">
        <f t="shared" ref="BO822" si="15831">G822/G839</f>
        <v>4.0333455927424301E-2</v>
      </c>
      <c r="BP822" s="131">
        <f t="shared" ref="BP822" si="15832">H822/H839</f>
        <v>5.496531741153745E-2</v>
      </c>
      <c r="BQ822" s="132">
        <f t="shared" ref="BQ822" si="15833">I822/I839</f>
        <v>5.4812483608707052E-2</v>
      </c>
      <c r="BR822" s="129">
        <f t="shared" ref="BR822" si="15834">J822/J839</f>
        <v>6.0569105691056911E-2</v>
      </c>
      <c r="BS822" s="130">
        <f t="shared" ref="BS822" si="15835">K822/K839</f>
        <v>9.4373865698729589E-2</v>
      </c>
      <c r="BT822" s="131">
        <f t="shared" ref="BT822" si="15836">L822/L839</f>
        <v>3.8830055471507814E-2</v>
      </c>
      <c r="BU822" s="129">
        <f t="shared" ref="BU822" si="15837">M822/M839</f>
        <v>8.6615609044493072E-2</v>
      </c>
      <c r="BV822" s="133">
        <f t="shared" ref="BV822" si="15838">N822/N839</f>
        <v>5.0318471337579621E-2</v>
      </c>
      <c r="BW822" s="134">
        <f t="shared" ref="BW822" si="15839">O822/O839</f>
        <v>7.1764810373923085E-2</v>
      </c>
      <c r="BX822" s="129">
        <f t="shared" ref="BX822" si="15840">P822/P839</f>
        <v>5.1398601398601397E-2</v>
      </c>
      <c r="BY822" s="130">
        <f t="shared" ref="BY822" si="15841">Q822/Q839</f>
        <v>5.7267188859878158E-2</v>
      </c>
      <c r="BZ822" s="131">
        <f t="shared" ref="BZ822" si="15842">R822/R839</f>
        <v>7.1955719557195569E-2</v>
      </c>
      <c r="CA822" s="132">
        <f t="shared" ref="CA822" si="15843">S822/S839</f>
        <v>5.1690140845070426E-2</v>
      </c>
      <c r="CB822" s="129">
        <f t="shared" ref="CB822" si="15844">T822/T839</f>
        <v>4.9340218014916809E-2</v>
      </c>
      <c r="CC822" s="130">
        <f t="shared" ref="CC822" si="15845">U822/U839</f>
        <v>7.0267131242741004E-2</v>
      </c>
      <c r="CD822" s="131">
        <f t="shared" ref="CD822" si="15846">V822/V839</f>
        <v>4.6119733924611973E-2</v>
      </c>
      <c r="CE822" s="132">
        <f t="shared" ref="CE822" si="15847">W822/W839</f>
        <v>8.8244274809160306E-2</v>
      </c>
      <c r="CF822" s="129">
        <f t="shared" ref="CF822" si="15848">X822/X839</f>
        <v>4.3228200371057512E-2</v>
      </c>
      <c r="CG822" s="130">
        <f t="shared" ref="CG822" si="15849">Y822/Y839</f>
        <v>5.9801555376776616E-2</v>
      </c>
      <c r="CH822" s="131">
        <f t="shared" ref="CH822" si="15850">Z822/Z839</f>
        <v>6.395170367338586E-2</v>
      </c>
      <c r="CI822" s="129">
        <f t="shared" ref="CI822" si="15851">AA822/AA839</f>
        <v>7.1128299983184803E-2</v>
      </c>
      <c r="CJ822" s="135">
        <f t="shared" ref="CJ822" si="15852">AB822/AB839</f>
        <v>5.7181862942571951E-2</v>
      </c>
      <c r="CK822" s="136">
        <f t="shared" ref="CK822" si="15853">AC822/AC839</f>
        <v>6.3565404629463487E-2</v>
      </c>
    </row>
    <row r="823" spans="1:89" ht="14" thickTop="1" x14ac:dyDescent="0.15">
      <c r="A823" s="146" t="s">
        <v>24</v>
      </c>
      <c r="B823" s="203">
        <v>490</v>
      </c>
      <c r="C823" s="197">
        <v>424</v>
      </c>
      <c r="D823" s="198">
        <v>187</v>
      </c>
      <c r="E823" s="199">
        <v>224</v>
      </c>
      <c r="F823" s="196">
        <v>570</v>
      </c>
      <c r="G823" s="200">
        <v>279</v>
      </c>
      <c r="H823" s="198">
        <v>591</v>
      </c>
      <c r="I823" s="199">
        <v>632</v>
      </c>
      <c r="J823" s="196">
        <v>172</v>
      </c>
      <c r="K823" s="200">
        <v>133</v>
      </c>
      <c r="L823" s="198">
        <v>232</v>
      </c>
      <c r="M823" s="196">
        <v>358</v>
      </c>
      <c r="N823" s="201">
        <v>538</v>
      </c>
      <c r="O823" s="204">
        <v>628</v>
      </c>
      <c r="P823" s="196">
        <v>249</v>
      </c>
      <c r="Q823" s="200">
        <v>266</v>
      </c>
      <c r="R823" s="198">
        <v>378</v>
      </c>
      <c r="S823" s="199">
        <v>362</v>
      </c>
      <c r="T823" s="196">
        <v>73</v>
      </c>
      <c r="U823" s="200">
        <v>90</v>
      </c>
      <c r="V823" s="198">
        <v>290</v>
      </c>
      <c r="W823" s="205">
        <v>358</v>
      </c>
      <c r="X823" s="196">
        <v>221</v>
      </c>
      <c r="Y823" s="200">
        <v>170</v>
      </c>
      <c r="Z823" s="198">
        <v>640</v>
      </c>
      <c r="AA823" s="196">
        <v>740</v>
      </c>
      <c r="AB823" s="172">
        <f t="shared" si="15662"/>
        <v>4631</v>
      </c>
      <c r="AC823" s="173">
        <f t="shared" si="15663"/>
        <v>4664</v>
      </c>
      <c r="AE823" s="275" t="str">
        <f>$AE$17</f>
        <v>17:00 - 17:59</v>
      </c>
      <c r="AF823" s="126">
        <f t="shared" ref="AF823:AU825" si="15854">SUMIF($A$9:$A$32,$AE823,B$815:B$838)</f>
        <v>606</v>
      </c>
      <c r="AG823" s="186">
        <f t="shared" si="15854"/>
        <v>1046</v>
      </c>
      <c r="AH823" s="127">
        <f t="shared" si="15854"/>
        <v>289</v>
      </c>
      <c r="AI823" s="180">
        <f t="shared" si="15854"/>
        <v>388</v>
      </c>
      <c r="AJ823" s="126">
        <f t="shared" si="15854"/>
        <v>535</v>
      </c>
      <c r="AK823" s="128">
        <f t="shared" si="15854"/>
        <v>918</v>
      </c>
      <c r="AL823" s="127">
        <f t="shared" si="15854"/>
        <v>906</v>
      </c>
      <c r="AM823" s="180">
        <f t="shared" si="15854"/>
        <v>992</v>
      </c>
      <c r="AN823" s="126">
        <f t="shared" si="15854"/>
        <v>251</v>
      </c>
      <c r="AO823" s="128">
        <f t="shared" si="15854"/>
        <v>76</v>
      </c>
      <c r="AP823" s="127">
        <f t="shared" si="15854"/>
        <v>704</v>
      </c>
      <c r="AQ823" s="126">
        <f t="shared" si="15854"/>
        <v>210</v>
      </c>
      <c r="AR823" s="179">
        <f t="shared" si="15854"/>
        <v>1002</v>
      </c>
      <c r="AS823" s="181">
        <f t="shared" si="15854"/>
        <v>769</v>
      </c>
      <c r="AT823" s="126">
        <f t="shared" si="15854"/>
        <v>535</v>
      </c>
      <c r="AU823" s="128">
        <f t="shared" si="15854"/>
        <v>500</v>
      </c>
      <c r="AV823" s="127">
        <f t="shared" ref="AP823:BE825" si="15855">SUMIF($A$9:$A$32,$AE823,R$815:R$838)</f>
        <v>480</v>
      </c>
      <c r="AW823" s="180">
        <f t="shared" si="15855"/>
        <v>736</v>
      </c>
      <c r="AX823" s="126">
        <f t="shared" si="15855"/>
        <v>310</v>
      </c>
      <c r="AY823" s="128">
        <f t="shared" si="15855"/>
        <v>57</v>
      </c>
      <c r="AZ823" s="127">
        <f t="shared" si="15855"/>
        <v>698</v>
      </c>
      <c r="BA823" s="180">
        <f t="shared" si="15855"/>
        <v>421</v>
      </c>
      <c r="BB823" s="126">
        <f t="shared" si="15855"/>
        <v>587</v>
      </c>
      <c r="BC823" s="128">
        <f t="shared" si="15855"/>
        <v>226</v>
      </c>
      <c r="BD823" s="184">
        <f t="shared" si="15855"/>
        <v>694</v>
      </c>
      <c r="BE823" s="185">
        <f t="shared" si="15855"/>
        <v>1063</v>
      </c>
      <c r="BF823" s="170">
        <f>AF823+AH823+AJ823+AL823+AN823+AP823+AR823+AT823+AV823+AX823+AZ823+BB823+BD823</f>
        <v>7597</v>
      </c>
      <c r="BG823" s="171">
        <f>AG823+AI823+AK823+AM823+AO823+AQ823+AS823+AU823+AW823+AY823+BA823+BC823+BE823</f>
        <v>7402</v>
      </c>
      <c r="BI823" s="146" t="s">
        <v>24</v>
      </c>
      <c r="BJ823" s="129">
        <f>B823/B839</f>
        <v>5.3739855231410394E-2</v>
      </c>
      <c r="BK823" s="130">
        <f t="shared" ref="BK823" si="15856">C823/C839</f>
        <v>4.4716304577093441E-2</v>
      </c>
      <c r="BL823" s="131">
        <f t="shared" ref="BL823" si="15857">D823/D839</f>
        <v>5.2103650041794375E-2</v>
      </c>
      <c r="BM823" s="132">
        <f t="shared" ref="BM823" si="15858">E823/E839</f>
        <v>5.0874403815580289E-2</v>
      </c>
      <c r="BN823" s="129">
        <f t="shared" ref="BN823" si="15859">F823/F839</f>
        <v>6.0432569974554706E-2</v>
      </c>
      <c r="BO823" s="130">
        <f t="shared" ref="BO823" si="15860">G823/G839</f>
        <v>3.4203751379183522E-2</v>
      </c>
      <c r="BP823" s="131">
        <f t="shared" ref="BP823" si="15861">H823/H839</f>
        <v>5.1892176661691103E-2</v>
      </c>
      <c r="BQ823" s="132">
        <f t="shared" ref="BQ823" si="15862">I823/I839</f>
        <v>5.5249584753912055E-2</v>
      </c>
      <c r="BR823" s="129">
        <f t="shared" ref="BR823" si="15863">J823/J839</f>
        <v>6.9918699186991867E-2</v>
      </c>
      <c r="BS823" s="130">
        <f t="shared" ref="BS823" si="15864">K823/K839</f>
        <v>6.0344827586206899E-2</v>
      </c>
      <c r="BT823" s="131">
        <f t="shared" ref="BT823" si="15865">L823/L839</f>
        <v>3.8998150949739449E-2</v>
      </c>
      <c r="BU823" s="129">
        <f t="shared" ref="BU823" si="15866">M823/M839</f>
        <v>6.5280816921954782E-2</v>
      </c>
      <c r="BV823" s="133">
        <f t="shared" ref="BV823" si="15867">N823/N839</f>
        <v>4.8953594176524111E-2</v>
      </c>
      <c r="BW823" s="134">
        <f t="shared" ref="BW823" si="15868">O823/O839</f>
        <v>5.5777600142108537E-2</v>
      </c>
      <c r="BX823" s="129">
        <f t="shared" ref="BX823" si="15869">P823/P839</f>
        <v>4.3531468531468533E-2</v>
      </c>
      <c r="BY823" s="130">
        <f t="shared" ref="BY823" si="15870">Q823/Q839</f>
        <v>4.6301131418624894E-2</v>
      </c>
      <c r="BZ823" s="131">
        <f t="shared" ref="BZ823" si="15871">R823/R839</f>
        <v>5.3647459551518589E-2</v>
      </c>
      <c r="CA823" s="132">
        <f t="shared" ref="CA823" si="15872">S823/S839</f>
        <v>5.0985915492957744E-2</v>
      </c>
      <c r="CB823" s="129">
        <f t="shared" ref="CB823" si="15873">T823/T839</f>
        <v>4.1881812966150317E-2</v>
      </c>
      <c r="CC823" s="130">
        <f t="shared" ref="CC823" si="15874">U823/U839</f>
        <v>5.2264808362369339E-2</v>
      </c>
      <c r="CD823" s="131">
        <f t="shared" ref="CD823" si="15875">V823/V839</f>
        <v>4.2867701404286772E-2</v>
      </c>
      <c r="CE823" s="132">
        <f t="shared" ref="CE823" si="15876">W823/W839</f>
        <v>5.4656488549618319E-2</v>
      </c>
      <c r="CF823" s="129">
        <f t="shared" ref="CF823" si="15877">X823/X839</f>
        <v>4.1001855287569576E-2</v>
      </c>
      <c r="CG823" s="130">
        <f t="shared" ref="CG823" si="15878">Y823/Y839</f>
        <v>4.5588629659426116E-2</v>
      </c>
      <c r="CH823" s="131">
        <f t="shared" ref="CH823" si="15879">Z823/Z839</f>
        <v>6.5486544561547122E-2</v>
      </c>
      <c r="CI823" s="129">
        <f t="shared" ref="CI823" si="15880">AA823/AA839</f>
        <v>6.2216243484109632E-2</v>
      </c>
      <c r="CJ823" s="135">
        <f t="shared" ref="CJ823" si="15881">AB823/AB839</f>
        <v>5.1821762678483506E-2</v>
      </c>
      <c r="CK823" s="136">
        <f t="shared" ref="CK823" si="15882">AC823/AC839</f>
        <v>5.2305759913870445E-2</v>
      </c>
    </row>
    <row r="824" spans="1:89" x14ac:dyDescent="0.15">
      <c r="A824" s="137" t="s">
        <v>25</v>
      </c>
      <c r="B824" s="206">
        <v>530</v>
      </c>
      <c r="C824" s="190">
        <v>473</v>
      </c>
      <c r="D824" s="191">
        <v>221</v>
      </c>
      <c r="E824" s="192">
        <v>199</v>
      </c>
      <c r="F824" s="189">
        <v>464</v>
      </c>
      <c r="G824" s="193">
        <v>311</v>
      </c>
      <c r="H824" s="191">
        <v>612</v>
      </c>
      <c r="I824" s="192">
        <v>596</v>
      </c>
      <c r="J824" s="189">
        <v>156</v>
      </c>
      <c r="K824" s="190">
        <v>125</v>
      </c>
      <c r="L824" s="191">
        <v>272</v>
      </c>
      <c r="M824" s="189">
        <v>331</v>
      </c>
      <c r="N824" s="194">
        <v>476</v>
      </c>
      <c r="O824" s="207">
        <v>511</v>
      </c>
      <c r="P824" s="189">
        <v>237</v>
      </c>
      <c r="Q824" s="190">
        <v>228</v>
      </c>
      <c r="R824" s="191">
        <v>421</v>
      </c>
      <c r="S824" s="192">
        <v>367</v>
      </c>
      <c r="T824" s="198">
        <v>61</v>
      </c>
      <c r="U824" s="189">
        <v>72</v>
      </c>
      <c r="V824" s="191">
        <v>274</v>
      </c>
      <c r="W824" s="208">
        <v>381</v>
      </c>
      <c r="X824" s="189">
        <v>240</v>
      </c>
      <c r="Y824" s="193">
        <v>210</v>
      </c>
      <c r="Z824" s="191">
        <v>679</v>
      </c>
      <c r="AA824" s="189">
        <v>705</v>
      </c>
      <c r="AB824" s="172">
        <f t="shared" si="15662"/>
        <v>4643</v>
      </c>
      <c r="AC824" s="173">
        <f t="shared" si="15663"/>
        <v>4509</v>
      </c>
      <c r="AE824" s="277" t="str">
        <f>$AE$18</f>
        <v>18:00 - 18:59</v>
      </c>
      <c r="AF824" s="126">
        <f t="shared" si="15854"/>
        <v>603</v>
      </c>
      <c r="AG824" s="190">
        <f t="shared" si="15854"/>
        <v>1058</v>
      </c>
      <c r="AH824" s="191">
        <f t="shared" si="15854"/>
        <v>223</v>
      </c>
      <c r="AI824" s="192">
        <f t="shared" si="15854"/>
        <v>408</v>
      </c>
      <c r="AJ824" s="278">
        <f t="shared" si="15854"/>
        <v>406</v>
      </c>
      <c r="AK824" s="193">
        <f t="shared" si="15854"/>
        <v>1029</v>
      </c>
      <c r="AL824" s="191">
        <f t="shared" si="15854"/>
        <v>852</v>
      </c>
      <c r="AM824" s="192">
        <f t="shared" si="15854"/>
        <v>1063</v>
      </c>
      <c r="AN824" s="278">
        <f t="shared" si="15854"/>
        <v>262</v>
      </c>
      <c r="AO824" s="193">
        <f t="shared" si="15854"/>
        <v>51</v>
      </c>
      <c r="AP824" s="191">
        <f t="shared" si="15855"/>
        <v>638</v>
      </c>
      <c r="AQ824" s="278">
        <f t="shared" si="15855"/>
        <v>190</v>
      </c>
      <c r="AR824" s="194">
        <f t="shared" si="15855"/>
        <v>818</v>
      </c>
      <c r="AS824" s="195">
        <f t="shared" si="15855"/>
        <v>647</v>
      </c>
      <c r="AT824" s="278">
        <f t="shared" si="15855"/>
        <v>414</v>
      </c>
      <c r="AU824" s="193">
        <f t="shared" si="15855"/>
        <v>433</v>
      </c>
      <c r="AV824" s="191">
        <f t="shared" si="15855"/>
        <v>425</v>
      </c>
      <c r="AW824" s="192">
        <f t="shared" si="15855"/>
        <v>634</v>
      </c>
      <c r="AX824" s="278">
        <f t="shared" si="15855"/>
        <v>149</v>
      </c>
      <c r="AY824" s="193">
        <f t="shared" si="15855"/>
        <v>39</v>
      </c>
      <c r="AZ824" s="191">
        <f t="shared" si="15855"/>
        <v>619</v>
      </c>
      <c r="BA824" s="192">
        <f t="shared" si="15855"/>
        <v>349</v>
      </c>
      <c r="BB824" s="278">
        <f t="shared" si="15855"/>
        <v>463</v>
      </c>
      <c r="BC824" s="193">
        <f t="shared" si="15855"/>
        <v>263</v>
      </c>
      <c r="BD824" s="191">
        <f t="shared" si="15855"/>
        <v>536</v>
      </c>
      <c r="BE824" s="278">
        <f t="shared" si="15855"/>
        <v>1005</v>
      </c>
      <c r="BF824" s="172">
        <f>SUM(AF824,AH824,AJ824,AL824,AN824,AP824,AR824,AT824,AV824,AX824,AZ824,BB824,BD824)</f>
        <v>6408</v>
      </c>
      <c r="BG824" s="173">
        <f>SUM(AG824,AI824,AK824,AM824,AO824,AQ824,AS824,AU824,AW824,AY824,BA824,BC824,BE824)</f>
        <v>7169</v>
      </c>
      <c r="BI824" s="137" t="s">
        <v>25</v>
      </c>
      <c r="BJ824" s="129">
        <f>B824/B839</f>
        <v>5.8126782189076555E-2</v>
      </c>
      <c r="BK824" s="130">
        <f t="shared" ref="BK824" si="15883">C824/C839</f>
        <v>4.9883990719257539E-2</v>
      </c>
      <c r="BL824" s="131">
        <f t="shared" ref="BL824" si="15884">D824/D839</f>
        <v>6.1577040958484257E-2</v>
      </c>
      <c r="BM824" s="132">
        <f t="shared" ref="BM824" si="15885">E824/E839</f>
        <v>4.5196456961162847E-2</v>
      </c>
      <c r="BN824" s="129">
        <f t="shared" ref="BN824" si="15886">F824/F839</f>
        <v>4.9194232400339273E-2</v>
      </c>
      <c r="BO824" s="130">
        <f t="shared" ref="BO824" si="15887">G824/G839</f>
        <v>3.8126762290057618E-2</v>
      </c>
      <c r="BP824" s="131">
        <f t="shared" ref="BP824" si="15888">H824/H839</f>
        <v>5.3736061111598912E-2</v>
      </c>
      <c r="BQ824" s="132">
        <f t="shared" ref="BQ824" si="15889">I824/I839</f>
        <v>5.2102456508436056E-2</v>
      </c>
      <c r="BR824" s="129">
        <f t="shared" ref="BR824" si="15890">J824/J839</f>
        <v>6.3414634146341464E-2</v>
      </c>
      <c r="BS824" s="130">
        <f t="shared" ref="BS824" si="15891">K824/K839</f>
        <v>5.6715063520871141E-2</v>
      </c>
      <c r="BT824" s="131">
        <f t="shared" ref="BT824" si="15892">L824/L839</f>
        <v>4.5721970079004873E-2</v>
      </c>
      <c r="BU824" s="129">
        <f t="shared" ref="BU824" si="15893">M824/M839</f>
        <v>6.0357403355215174E-2</v>
      </c>
      <c r="BV824" s="133">
        <f t="shared" ref="BV824" si="15894">N824/N839</f>
        <v>4.3312101910828023E-2</v>
      </c>
      <c r="BW824" s="134">
        <f t="shared" ref="BW824" si="15895">O824/O839</f>
        <v>4.5385913491429078E-2</v>
      </c>
      <c r="BX824" s="129">
        <f t="shared" ref="BX824" si="15896">P824/P839</f>
        <v>4.1433566433566431E-2</v>
      </c>
      <c r="BY824" s="130">
        <f t="shared" ref="BY824" si="15897">Q824/Q839</f>
        <v>3.9686684073107048E-2</v>
      </c>
      <c r="BZ824" s="131">
        <f t="shared" ref="BZ824" si="15898">R824/R839</f>
        <v>5.9750212886744251E-2</v>
      </c>
      <c r="CA824" s="132">
        <f t="shared" ref="CA824" si="15899">S824/S839</f>
        <v>5.1690140845070426E-2</v>
      </c>
      <c r="CB824" s="129">
        <f t="shared" ref="CB824" si="15900">T824/T839</f>
        <v>3.4997131382673553E-2</v>
      </c>
      <c r="CC824" s="130">
        <f t="shared" ref="CC824" si="15901">U824/U839</f>
        <v>4.1811846689895474E-2</v>
      </c>
      <c r="CD824" s="131">
        <f t="shared" ref="CD824" si="15902">V824/V839</f>
        <v>4.050258684405026E-2</v>
      </c>
      <c r="CE824" s="132">
        <f t="shared" ref="CE824" si="15903">W824/W839</f>
        <v>5.8167938931297708E-2</v>
      </c>
      <c r="CF824" s="129">
        <f t="shared" ref="CF824" si="15904">X824/X839</f>
        <v>4.4526901669758812E-2</v>
      </c>
      <c r="CG824" s="130">
        <f t="shared" ref="CG824" si="15905">Y824/Y839</f>
        <v>5.6315366049879322E-2</v>
      </c>
      <c r="CH824" s="131">
        <f t="shared" ref="CH824" si="15906">Z824/Z839</f>
        <v>6.9477130870766401E-2</v>
      </c>
      <c r="CI824" s="129">
        <f t="shared" ref="CI824" si="15907">AA824/AA839</f>
        <v>5.9273583319320665E-2</v>
      </c>
      <c r="CJ824" s="135">
        <f t="shared" ref="CJ824" si="15908">AB824/AB839</f>
        <v>5.1956044939796789E-2</v>
      </c>
      <c r="CK824" s="136">
        <f t="shared" ref="CK824" si="15909">AC824/AC839</f>
        <v>5.0567468150008975E-2</v>
      </c>
    </row>
    <row r="825" spans="1:89" ht="14" thickBot="1" x14ac:dyDescent="0.2">
      <c r="A825" s="146" t="s">
        <v>26</v>
      </c>
      <c r="B825" s="203">
        <v>427</v>
      </c>
      <c r="C825" s="197">
        <v>489</v>
      </c>
      <c r="D825" s="198">
        <v>188</v>
      </c>
      <c r="E825" s="199">
        <v>296</v>
      </c>
      <c r="F825" s="196">
        <v>407</v>
      </c>
      <c r="G825" s="200">
        <v>259</v>
      </c>
      <c r="H825" s="198">
        <v>580</v>
      </c>
      <c r="I825" s="199">
        <v>636</v>
      </c>
      <c r="J825" s="196">
        <v>122</v>
      </c>
      <c r="K825" s="197">
        <v>124</v>
      </c>
      <c r="L825" s="198">
        <v>263</v>
      </c>
      <c r="M825" s="196">
        <v>313</v>
      </c>
      <c r="N825" s="201">
        <v>472</v>
      </c>
      <c r="O825" s="204">
        <v>553</v>
      </c>
      <c r="P825" s="196">
        <v>251</v>
      </c>
      <c r="Q825" s="197">
        <v>223</v>
      </c>
      <c r="R825" s="198">
        <v>380</v>
      </c>
      <c r="S825" s="199">
        <v>348</v>
      </c>
      <c r="T825" s="196">
        <v>60</v>
      </c>
      <c r="U825" s="200">
        <v>74</v>
      </c>
      <c r="V825" s="198">
        <v>324</v>
      </c>
      <c r="W825" s="205">
        <v>341</v>
      </c>
      <c r="X825" s="196">
        <v>267</v>
      </c>
      <c r="Y825" s="200">
        <v>195</v>
      </c>
      <c r="Z825" s="198">
        <v>605</v>
      </c>
      <c r="AA825" s="196">
        <v>839</v>
      </c>
      <c r="AB825" s="172">
        <f t="shared" si="15662"/>
        <v>4346</v>
      </c>
      <c r="AC825" s="173">
        <f t="shared" si="15663"/>
        <v>4690</v>
      </c>
      <c r="AE825" s="275">
        <f>$AE$19</f>
        <v>0</v>
      </c>
      <c r="AF825" s="126">
        <f t="shared" si="15854"/>
        <v>0</v>
      </c>
      <c r="AG825" s="197">
        <f t="shared" si="15854"/>
        <v>0</v>
      </c>
      <c r="AH825" s="198">
        <f t="shared" si="15854"/>
        <v>0</v>
      </c>
      <c r="AI825" s="199">
        <f t="shared" si="15854"/>
        <v>0</v>
      </c>
      <c r="AJ825" s="196">
        <f t="shared" si="15854"/>
        <v>0</v>
      </c>
      <c r="AK825" s="200">
        <f t="shared" si="15854"/>
        <v>0</v>
      </c>
      <c r="AL825" s="198">
        <f t="shared" si="15854"/>
        <v>0</v>
      </c>
      <c r="AM825" s="199">
        <f t="shared" si="15854"/>
        <v>0</v>
      </c>
      <c r="AN825" s="196">
        <f t="shared" si="15854"/>
        <v>0</v>
      </c>
      <c r="AO825" s="200">
        <f t="shared" si="15854"/>
        <v>0</v>
      </c>
      <c r="AP825" s="198">
        <f t="shared" si="15855"/>
        <v>0</v>
      </c>
      <c r="AQ825" s="196">
        <f t="shared" si="15855"/>
        <v>0</v>
      </c>
      <c r="AR825" s="201">
        <f t="shared" si="15855"/>
        <v>0</v>
      </c>
      <c r="AS825" s="202">
        <f t="shared" si="15855"/>
        <v>0</v>
      </c>
      <c r="AT825" s="196">
        <f t="shared" si="15855"/>
        <v>0</v>
      </c>
      <c r="AU825" s="200">
        <f t="shared" si="15855"/>
        <v>0</v>
      </c>
      <c r="AV825" s="198">
        <f t="shared" si="15855"/>
        <v>0</v>
      </c>
      <c r="AW825" s="199">
        <f t="shared" si="15855"/>
        <v>0</v>
      </c>
      <c r="AX825" s="196">
        <f t="shared" si="15855"/>
        <v>0</v>
      </c>
      <c r="AY825" s="200">
        <f t="shared" si="15855"/>
        <v>0</v>
      </c>
      <c r="AZ825" s="198">
        <f t="shared" si="15855"/>
        <v>0</v>
      </c>
      <c r="BA825" s="199">
        <f t="shared" si="15855"/>
        <v>0</v>
      </c>
      <c r="BB825" s="196">
        <f t="shared" si="15855"/>
        <v>0</v>
      </c>
      <c r="BC825" s="200">
        <f t="shared" si="15855"/>
        <v>0</v>
      </c>
      <c r="BD825" s="198">
        <f t="shared" si="15855"/>
        <v>0</v>
      </c>
      <c r="BE825" s="196">
        <f t="shared" si="15855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4.6830445273086205E-2</v>
      </c>
      <c r="BK825" s="130">
        <f t="shared" ref="BK825" si="15910">C825/C839</f>
        <v>5.1571398439147861E-2</v>
      </c>
      <c r="BL825" s="131">
        <f t="shared" ref="BL825" si="15911">D825/D839</f>
        <v>5.2382279186402897E-2</v>
      </c>
      <c r="BM825" s="132">
        <f t="shared" ref="BM825" si="15912">E825/E839</f>
        <v>6.7226890756302518E-2</v>
      </c>
      <c r="BN825" s="129">
        <f t="shared" ref="BN825" si="15913">F825/F839</f>
        <v>4.3150975402883797E-2</v>
      </c>
      <c r="BO825" s="130">
        <f t="shared" ref="BO825" si="15914">G825/G839</f>
        <v>3.1751869559887215E-2</v>
      </c>
      <c r="BP825" s="131">
        <f t="shared" ref="BP825" si="15915">H825/H839</f>
        <v>5.0926332426025109E-2</v>
      </c>
      <c r="BQ825" s="132">
        <f t="shared" ref="BQ825" si="15916">I825/I839</f>
        <v>5.5599265670076059E-2</v>
      </c>
      <c r="BR825" s="129">
        <f t="shared" ref="BR825" si="15917">J825/J839</f>
        <v>4.9593495934959347E-2</v>
      </c>
      <c r="BS825" s="130">
        <f t="shared" ref="BS825" si="15918">K825/K839</f>
        <v>5.6261343012704176E-2</v>
      </c>
      <c r="BT825" s="131">
        <f t="shared" ref="BT825" si="15919">L825/L839</f>
        <v>4.4209110774920152E-2</v>
      </c>
      <c r="BU825" s="129">
        <f t="shared" ref="BU825" si="15920">M825/M839</f>
        <v>5.7075127644055437E-2</v>
      </c>
      <c r="BV825" s="133">
        <f t="shared" ref="BV825" si="15921">N825/N839</f>
        <v>4.2948134667879889E-2</v>
      </c>
      <c r="BW825" s="134">
        <f t="shared" ref="BW825" si="15922">O825/O839</f>
        <v>4.9116262545519138E-2</v>
      </c>
      <c r="BX825" s="129">
        <f t="shared" ref="BX825" si="15923">P825/P839</f>
        <v>4.3881118881118883E-2</v>
      </c>
      <c r="BY825" s="130">
        <f t="shared" ref="BY825" si="15924">Q825/Q839</f>
        <v>3.8816362053959969E-2</v>
      </c>
      <c r="BZ825" s="131">
        <f t="shared" ref="BZ825" si="15925">R825/R839</f>
        <v>5.3931308543854667E-2</v>
      </c>
      <c r="CA825" s="132">
        <f t="shared" ref="CA825" si="15926">S825/S839</f>
        <v>4.9014084507042255E-2</v>
      </c>
      <c r="CB825" s="129">
        <f t="shared" ref="CB825" si="15927">T825/T839</f>
        <v>3.4423407917383818E-2</v>
      </c>
      <c r="CC825" s="130">
        <f t="shared" ref="CC825" si="15928">U825/U839</f>
        <v>4.2973286875725901E-2</v>
      </c>
      <c r="CD825" s="131">
        <f t="shared" ref="CD825" si="15929">V825/V839</f>
        <v>4.789356984478936E-2</v>
      </c>
      <c r="CE825" s="132">
        <f t="shared" ref="CE825" si="15930">W825/W839</f>
        <v>5.2061068702290075E-2</v>
      </c>
      <c r="CF825" s="129">
        <f t="shared" ref="CF825" si="15931">X825/X839</f>
        <v>4.9536178107606681E-2</v>
      </c>
      <c r="CG825" s="130">
        <f t="shared" ref="CG825" si="15932">Y825/Y839</f>
        <v>5.229283990345937E-2</v>
      </c>
      <c r="CH825" s="131">
        <f t="shared" ref="CH825" si="15933">Z825/Z839</f>
        <v>6.1905249155837512E-2</v>
      </c>
      <c r="CI825" s="129">
        <f t="shared" ref="CI825" si="15934">AA825/AA839</f>
        <v>7.0539767950227011E-2</v>
      </c>
      <c r="CJ825" s="135">
        <f t="shared" ref="CJ825" si="15935">AB825/AB839</f>
        <v>4.8632558972293093E-2</v>
      </c>
      <c r="CK825" s="136">
        <f t="shared" ref="CK825" si="15936">AC825/AC839</f>
        <v>5.259734433877624E-2</v>
      </c>
    </row>
    <row r="826" spans="1:89" ht="15" thickTop="1" thickBot="1" x14ac:dyDescent="0.2">
      <c r="A826" s="137" t="s">
        <v>27</v>
      </c>
      <c r="B826" s="206">
        <v>364</v>
      </c>
      <c r="C826" s="190">
        <v>421</v>
      </c>
      <c r="D826" s="191">
        <v>199</v>
      </c>
      <c r="E826" s="192">
        <v>269</v>
      </c>
      <c r="F826" s="189">
        <v>377</v>
      </c>
      <c r="G826" s="193">
        <v>363</v>
      </c>
      <c r="H826" s="191">
        <v>575</v>
      </c>
      <c r="I826" s="192">
        <v>647</v>
      </c>
      <c r="J826" s="189">
        <v>142</v>
      </c>
      <c r="K826" s="190">
        <v>90</v>
      </c>
      <c r="L826" s="191">
        <v>331</v>
      </c>
      <c r="M826" s="189">
        <v>259</v>
      </c>
      <c r="N826" s="194">
        <v>625</v>
      </c>
      <c r="O826" s="207">
        <v>478</v>
      </c>
      <c r="P826" s="189">
        <v>291</v>
      </c>
      <c r="Q826" s="190">
        <v>231</v>
      </c>
      <c r="R826" s="191">
        <v>414</v>
      </c>
      <c r="S826" s="192">
        <v>387</v>
      </c>
      <c r="T826" s="189">
        <v>85</v>
      </c>
      <c r="U826" s="193">
        <v>72</v>
      </c>
      <c r="V826" s="191">
        <v>399</v>
      </c>
      <c r="W826" s="208">
        <v>357</v>
      </c>
      <c r="X826" s="189">
        <v>231</v>
      </c>
      <c r="Y826" s="193">
        <v>153</v>
      </c>
      <c r="Z826" s="191">
        <v>632</v>
      </c>
      <c r="AA826" s="189">
        <v>512</v>
      </c>
      <c r="AB826" s="172">
        <f t="shared" si="15662"/>
        <v>4665</v>
      </c>
      <c r="AC826" s="173">
        <f t="shared" si="15663"/>
        <v>4239</v>
      </c>
      <c r="AE826" s="269" t="s">
        <v>13</v>
      </c>
      <c r="AF826" s="20">
        <f t="shared" ref="AF826:BG826" si="15937">SUM(AF823:AF825)</f>
        <v>1209</v>
      </c>
      <c r="AG826" s="21">
        <f t="shared" si="15937"/>
        <v>2104</v>
      </c>
      <c r="AH826" s="20">
        <f t="shared" si="15937"/>
        <v>512</v>
      </c>
      <c r="AI826" s="21">
        <f t="shared" si="15937"/>
        <v>796</v>
      </c>
      <c r="AJ826" s="20">
        <f t="shared" si="15937"/>
        <v>941</v>
      </c>
      <c r="AK826" s="21">
        <f t="shared" si="15937"/>
        <v>1947</v>
      </c>
      <c r="AL826" s="20">
        <f t="shared" si="15937"/>
        <v>1758</v>
      </c>
      <c r="AM826" s="21">
        <f t="shared" si="15937"/>
        <v>2055</v>
      </c>
      <c r="AN826" s="20">
        <f t="shared" si="15937"/>
        <v>513</v>
      </c>
      <c r="AO826" s="21">
        <f t="shared" si="15937"/>
        <v>127</v>
      </c>
      <c r="AP826" s="20">
        <f t="shared" si="15937"/>
        <v>1342</v>
      </c>
      <c r="AQ826" s="21">
        <f t="shared" si="15937"/>
        <v>400</v>
      </c>
      <c r="AR826" s="20">
        <f t="shared" si="15937"/>
        <v>1820</v>
      </c>
      <c r="AS826" s="21">
        <f t="shared" si="15937"/>
        <v>1416</v>
      </c>
      <c r="AT826" s="20">
        <f t="shared" si="15937"/>
        <v>949</v>
      </c>
      <c r="AU826" s="21">
        <f t="shared" si="15937"/>
        <v>933</v>
      </c>
      <c r="AV826" s="20">
        <f t="shared" si="15937"/>
        <v>905</v>
      </c>
      <c r="AW826" s="21">
        <f t="shared" si="15937"/>
        <v>1370</v>
      </c>
      <c r="AX826" s="20">
        <f t="shared" si="15937"/>
        <v>459</v>
      </c>
      <c r="AY826" s="21">
        <f t="shared" si="15937"/>
        <v>96</v>
      </c>
      <c r="AZ826" s="20">
        <f t="shared" si="15937"/>
        <v>1317</v>
      </c>
      <c r="BA826" s="21">
        <f t="shared" si="15937"/>
        <v>770</v>
      </c>
      <c r="BB826" s="20">
        <f t="shared" si="15937"/>
        <v>1050</v>
      </c>
      <c r="BC826" s="21">
        <f t="shared" si="15937"/>
        <v>489</v>
      </c>
      <c r="BD826" s="20">
        <f t="shared" si="15937"/>
        <v>1230</v>
      </c>
      <c r="BE826" s="21">
        <f t="shared" si="15937"/>
        <v>2068</v>
      </c>
      <c r="BF826" s="174">
        <f t="shared" si="15937"/>
        <v>14005</v>
      </c>
      <c r="BG826" s="175">
        <f t="shared" si="15937"/>
        <v>14571</v>
      </c>
      <c r="BI826" s="137" t="s">
        <v>27</v>
      </c>
      <c r="BJ826" s="129">
        <f>B826/B839</f>
        <v>3.9921035314762009E-2</v>
      </c>
      <c r="BK826" s="130">
        <f t="shared" ref="BK826" si="15938">C826/C839</f>
        <v>4.4399915629614005E-2</v>
      </c>
      <c r="BL826" s="131">
        <f t="shared" ref="BL826" si="15939">D826/D839</f>
        <v>5.5447199777096681E-2</v>
      </c>
      <c r="BM826" s="132">
        <f t="shared" ref="BM826" si="15940">E826/E839</f>
        <v>6.1094708153531685E-2</v>
      </c>
      <c r="BN826" s="129">
        <f t="shared" ref="BN826" si="15941">F826/F839</f>
        <v>3.9970313825275661E-2</v>
      </c>
      <c r="BO826" s="130">
        <f t="shared" ref="BO826" si="15942">G826/G839</f>
        <v>4.4501655020228022E-2</v>
      </c>
      <c r="BP826" s="131">
        <f t="shared" ref="BP826" si="15943">H826/H839</f>
        <v>5.0487312318904208E-2</v>
      </c>
      <c r="BQ826" s="132">
        <f t="shared" ref="BQ826" si="15944">I826/I839</f>
        <v>5.6560888189527057E-2</v>
      </c>
      <c r="BR826" s="129">
        <f t="shared" ref="BR826" si="15945">J826/J839</f>
        <v>5.7723577235772358E-2</v>
      </c>
      <c r="BS826" s="130">
        <f t="shared" ref="BS826" si="15946">K826/K839</f>
        <v>4.0834845735027221E-2</v>
      </c>
      <c r="BT826" s="131">
        <f t="shared" ref="BT826" si="15947">L826/L839</f>
        <v>5.5639603294671373E-2</v>
      </c>
      <c r="BU826" s="129">
        <f t="shared" ref="BU826" si="15948">M826/M839</f>
        <v>4.7228300510576221E-2</v>
      </c>
      <c r="BV826" s="133">
        <f t="shared" ref="BV826" si="15949">N826/N839</f>
        <v>5.6869881710646039E-2</v>
      </c>
      <c r="BW826" s="134">
        <f t="shared" ref="BW826" si="15950">O826/O839</f>
        <v>4.2454924948929745E-2</v>
      </c>
      <c r="BX826" s="129">
        <f t="shared" ref="BX826" si="15951">P826/P839</f>
        <v>5.0874125874125875E-2</v>
      </c>
      <c r="BY826" s="130">
        <f t="shared" ref="BY826" si="15952">Q826/Q839</f>
        <v>4.0208877284595303E-2</v>
      </c>
      <c r="BZ826" s="131">
        <f t="shared" ref="BZ826" si="15953">R826/R839</f>
        <v>5.875674141356798E-2</v>
      </c>
      <c r="CA826" s="132">
        <f t="shared" ref="CA826" si="15954">S826/S839</f>
        <v>5.4507042253521126E-2</v>
      </c>
      <c r="CB826" s="129">
        <f t="shared" ref="CB826" si="15955">T826/T839</f>
        <v>4.876649454962708E-2</v>
      </c>
      <c r="CC826" s="130">
        <f t="shared" ref="CC826" si="15956">U826/U839</f>
        <v>4.1811846689895474E-2</v>
      </c>
      <c r="CD826" s="131">
        <f t="shared" ref="CD826" si="15957">V826/V839</f>
        <v>5.8980044345898007E-2</v>
      </c>
      <c r="CE826" s="132">
        <f t="shared" ref="CE826" si="15958">W826/W839</f>
        <v>5.4503816793893128E-2</v>
      </c>
      <c r="CF826" s="129">
        <f t="shared" ref="CF826" si="15959">X826/X839</f>
        <v>4.2857142857142858E-2</v>
      </c>
      <c r="CG826" s="130">
        <f t="shared" ref="CG826" si="15960">Y826/Y839</f>
        <v>4.1029766693483509E-2</v>
      </c>
      <c r="CH826" s="131">
        <f t="shared" ref="CH826" si="15961">Z826/Z839</f>
        <v>6.4667962754527783E-2</v>
      </c>
      <c r="CI826" s="129">
        <f t="shared" ref="CI826" si="15962">AA826/AA839</f>
        <v>4.3046914410627204E-2</v>
      </c>
      <c r="CJ826" s="135">
        <f t="shared" ref="CJ826" si="15963">AB826/AB839</f>
        <v>5.2202229085537802E-2</v>
      </c>
      <c r="CK826" s="136">
        <f t="shared" ref="CK826" si="15964">AC826/AC839</f>
        <v>4.7539476045218014E-2</v>
      </c>
    </row>
    <row r="827" spans="1:89" ht="14" thickTop="1" x14ac:dyDescent="0.15">
      <c r="A827" s="146" t="s">
        <v>28</v>
      </c>
      <c r="B827" s="203">
        <v>364</v>
      </c>
      <c r="C827" s="197">
        <v>793</v>
      </c>
      <c r="D827" s="198">
        <v>191</v>
      </c>
      <c r="E827" s="199">
        <v>346</v>
      </c>
      <c r="F827" s="196">
        <v>431</v>
      </c>
      <c r="G827" s="200">
        <v>493</v>
      </c>
      <c r="H827" s="198">
        <v>632</v>
      </c>
      <c r="I827" s="199">
        <v>668</v>
      </c>
      <c r="J827" s="196">
        <v>144</v>
      </c>
      <c r="K827" s="197">
        <v>68</v>
      </c>
      <c r="L827" s="198">
        <v>425</v>
      </c>
      <c r="M827" s="196">
        <v>207</v>
      </c>
      <c r="N827" s="201">
        <v>723</v>
      </c>
      <c r="O827" s="204">
        <v>486</v>
      </c>
      <c r="P827" s="196">
        <v>333</v>
      </c>
      <c r="Q827" s="197">
        <v>234</v>
      </c>
      <c r="R827" s="198">
        <v>341</v>
      </c>
      <c r="S827" s="199">
        <v>388</v>
      </c>
      <c r="T827" s="196">
        <v>147</v>
      </c>
      <c r="U827" s="200">
        <v>60</v>
      </c>
      <c r="V827" s="198">
        <v>468</v>
      </c>
      <c r="W827" s="205">
        <v>351</v>
      </c>
      <c r="X827" s="196">
        <v>295</v>
      </c>
      <c r="Y827" s="200">
        <v>208</v>
      </c>
      <c r="Z827" s="198">
        <v>671</v>
      </c>
      <c r="AA827" s="196">
        <v>798</v>
      </c>
      <c r="AB827" s="172">
        <f t="shared" si="15662"/>
        <v>5165</v>
      </c>
      <c r="AC827" s="173">
        <f t="shared" si="15663"/>
        <v>5100</v>
      </c>
      <c r="BI827" s="146" t="s">
        <v>28</v>
      </c>
      <c r="BJ827" s="129">
        <f>B827/B839</f>
        <v>3.9921035314762009E-2</v>
      </c>
      <c r="BK827" s="130">
        <f t="shared" ref="BK827" si="15965">C827/C839</f>
        <v>8.3632145117063905E-2</v>
      </c>
      <c r="BL827" s="131">
        <f t="shared" ref="BL827" si="15966">D827/D839</f>
        <v>5.3218166620228477E-2</v>
      </c>
      <c r="BM827" s="132">
        <f t="shared" ref="BM827" si="15967">E827/E839</f>
        <v>7.8582784465137404E-2</v>
      </c>
      <c r="BN827" s="129">
        <f t="shared" ref="BN827" si="15968">F827/F839</f>
        <v>4.5695504664970313E-2</v>
      </c>
      <c r="BO827" s="130">
        <f t="shared" ref="BO827" si="15969">G827/G839</f>
        <v>6.0438886845654037E-2</v>
      </c>
      <c r="BP827" s="131">
        <f t="shared" ref="BP827" si="15970">H827/H839</f>
        <v>5.5492141540082536E-2</v>
      </c>
      <c r="BQ827" s="132">
        <f t="shared" ref="BQ827" si="15971">I827/I839</f>
        <v>5.8396712999388062E-2</v>
      </c>
      <c r="BR827" s="129">
        <f t="shared" ref="BR827" si="15972">J827/J839</f>
        <v>5.8536585365853662E-2</v>
      </c>
      <c r="BS827" s="130">
        <f t="shared" ref="BS827" si="15973">K827/K839</f>
        <v>3.0852994555353903E-2</v>
      </c>
      <c r="BT827" s="131">
        <f t="shared" ref="BT827" si="15974">L827/L839</f>
        <v>7.1440578248445116E-2</v>
      </c>
      <c r="BU827" s="129">
        <f t="shared" ref="BU827" si="15975">M827/M839</f>
        <v>3.7746170678336979E-2</v>
      </c>
      <c r="BV827" s="133">
        <f t="shared" ref="BV827" si="15976">N827/N839</f>
        <v>6.5787079162875337E-2</v>
      </c>
      <c r="BW827" s="134">
        <f t="shared" ref="BW827" si="15977">O827/O839</f>
        <v>4.3165467625899283E-2</v>
      </c>
      <c r="BX827" s="129">
        <f t="shared" ref="BX827" si="15978">P827/P839</f>
        <v>5.8216783216783217E-2</v>
      </c>
      <c r="BY827" s="130">
        <f t="shared" ref="BY827" si="15979">Q827/Q839</f>
        <v>4.073107049608355E-2</v>
      </c>
      <c r="BZ827" s="131">
        <f t="shared" ref="BZ827" si="15980">R827/R839</f>
        <v>4.8396253193301167E-2</v>
      </c>
      <c r="CA827" s="132">
        <f t="shared" ref="CA827" si="15981">S827/S839</f>
        <v>5.4647887323943663E-2</v>
      </c>
      <c r="CB827" s="129">
        <f t="shared" ref="CB827" si="15982">T827/T839</f>
        <v>8.4337349397590355E-2</v>
      </c>
      <c r="CC827" s="130">
        <f t="shared" ref="CC827" si="15983">U827/U839</f>
        <v>3.484320557491289E-2</v>
      </c>
      <c r="CD827" s="131">
        <f t="shared" ref="CD827" si="15984">V827/V839</f>
        <v>6.9179600886917963E-2</v>
      </c>
      <c r="CE827" s="132">
        <f t="shared" ref="CE827" si="15985">W827/W839</f>
        <v>5.3587786259541983E-2</v>
      </c>
      <c r="CF827" s="129">
        <f t="shared" ref="CF827" si="15986">X827/X839</f>
        <v>5.4730983302411877E-2</v>
      </c>
      <c r="CG827" s="130">
        <f t="shared" ref="CG827" si="15987">Y827/Y839</f>
        <v>5.5779029230356665E-2</v>
      </c>
      <c r="CH827" s="131">
        <f t="shared" ref="CH827" si="15988">Z827/Z839</f>
        <v>6.8658549063747062E-2</v>
      </c>
      <c r="CI827" s="129">
        <f t="shared" ref="CI827" si="15989">AA827/AA839</f>
        <v>6.7092651757188496E-2</v>
      </c>
      <c r="CJ827" s="135">
        <f t="shared" ref="CJ827" si="15990">AB827/AB839</f>
        <v>5.779732330692449E-2</v>
      </c>
      <c r="CK827" s="136">
        <f t="shared" ref="CK827" si="15991">AC827/AC839</f>
        <v>5.7195406423829177E-2</v>
      </c>
    </row>
    <row r="828" spans="1:89" x14ac:dyDescent="0.15">
      <c r="A828" s="137" t="s">
        <v>29</v>
      </c>
      <c r="B828" s="206">
        <v>407</v>
      </c>
      <c r="C828" s="190">
        <v>675</v>
      </c>
      <c r="D828" s="191">
        <v>289</v>
      </c>
      <c r="E828" s="192">
        <v>319</v>
      </c>
      <c r="F828" s="189">
        <v>505</v>
      </c>
      <c r="G828" s="193">
        <v>677</v>
      </c>
      <c r="H828" s="191">
        <v>755</v>
      </c>
      <c r="I828" s="192">
        <v>904</v>
      </c>
      <c r="J828" s="189">
        <v>256</v>
      </c>
      <c r="K828" s="190">
        <v>95</v>
      </c>
      <c r="L828" s="191">
        <v>566</v>
      </c>
      <c r="M828" s="189">
        <v>213</v>
      </c>
      <c r="N828" s="194">
        <v>924</v>
      </c>
      <c r="O828" s="207">
        <v>580</v>
      </c>
      <c r="P828" s="189">
        <v>491</v>
      </c>
      <c r="Q828" s="190">
        <v>349</v>
      </c>
      <c r="R828" s="191">
        <v>466</v>
      </c>
      <c r="S828" s="192">
        <v>476</v>
      </c>
      <c r="T828" s="189">
        <v>239</v>
      </c>
      <c r="U828" s="193">
        <v>43</v>
      </c>
      <c r="V828" s="191">
        <v>584</v>
      </c>
      <c r="W828" s="208">
        <v>389</v>
      </c>
      <c r="X828" s="189">
        <v>466</v>
      </c>
      <c r="Y828" s="193">
        <v>197</v>
      </c>
      <c r="Z828" s="191">
        <v>725</v>
      </c>
      <c r="AA828" s="189">
        <v>873</v>
      </c>
      <c r="AB828" s="172">
        <f t="shared" si="15662"/>
        <v>6673</v>
      </c>
      <c r="AC828" s="173">
        <f t="shared" si="15663"/>
        <v>5790</v>
      </c>
      <c r="BI828" s="137" t="s">
        <v>29</v>
      </c>
      <c r="BJ828" s="129">
        <f>B828/B839</f>
        <v>4.4636981794253128E-2</v>
      </c>
      <c r="BK828" s="130">
        <f t="shared" ref="BK828" si="15992">C828/C839</f>
        <v>7.1187513182872808E-2</v>
      </c>
      <c r="BL828" s="131">
        <f t="shared" ref="BL828" si="15993">D828/D839</f>
        <v>8.0523822791864028E-2</v>
      </c>
      <c r="BM828" s="132">
        <f t="shared" ref="BM828" si="15994">E828/E839</f>
        <v>7.245060186236657E-2</v>
      </c>
      <c r="BN828" s="129">
        <f t="shared" ref="BN828" si="15995">F828/F839</f>
        <v>5.3541136556403732E-2</v>
      </c>
      <c r="BO828" s="130">
        <f t="shared" ref="BO828" si="15996">G828/G839</f>
        <v>8.2996199583180094E-2</v>
      </c>
      <c r="BP828" s="131">
        <f t="shared" ref="BP828" si="15997">H828/H839</f>
        <v>6.6292036175256822E-2</v>
      </c>
      <c r="BQ828" s="132">
        <f t="shared" ref="BQ828" si="15998">I828/I839</f>
        <v>7.9027887053064086E-2</v>
      </c>
      <c r="BR828" s="129">
        <f t="shared" ref="BR828" si="15999">J828/J839</f>
        <v>0.1040650406504065</v>
      </c>
      <c r="BS828" s="130">
        <f t="shared" ref="BS828" si="16000">K828/K839</f>
        <v>4.3103448275862072E-2</v>
      </c>
      <c r="BT828" s="131">
        <f t="shared" ref="BT828" si="16001">L828/L839</f>
        <v>9.5142040679105727E-2</v>
      </c>
      <c r="BU828" s="129">
        <f t="shared" ref="BU828" si="16002">M828/M839</f>
        <v>3.8840262582056896E-2</v>
      </c>
      <c r="BV828" s="133">
        <f t="shared" ref="BV828" si="16003">N828/N839</f>
        <v>8.4076433121019103E-2</v>
      </c>
      <c r="BW828" s="134">
        <f t="shared" ref="BW828" si="16004">O828/O839</f>
        <v>5.1514344080291326E-2</v>
      </c>
      <c r="BX828" s="129">
        <f t="shared" ref="BX828" si="16005">P828/P839</f>
        <v>8.5839160839160836E-2</v>
      </c>
      <c r="BY828" s="130">
        <f t="shared" ref="BY828" si="16006">Q828/Q839</f>
        <v>6.074847693646649E-2</v>
      </c>
      <c r="BZ828" s="131">
        <f t="shared" ref="BZ828" si="16007">R828/R839</f>
        <v>6.6136815214305991E-2</v>
      </c>
      <c r="CA828" s="132">
        <f t="shared" ref="CA828" si="16008">S828/S839</f>
        <v>6.7042253521126763E-2</v>
      </c>
      <c r="CB828" s="129">
        <f t="shared" ref="CB828" si="16009">T828/T839</f>
        <v>0.13711990820424555</v>
      </c>
      <c r="CC828" s="130">
        <f t="shared" ref="CC828" si="16010">U828/U839</f>
        <v>2.4970963995354239E-2</v>
      </c>
      <c r="CD828" s="131">
        <f t="shared" ref="CD828" si="16011">V828/V839</f>
        <v>8.6326681448632675E-2</v>
      </c>
      <c r="CE828" s="132">
        <f t="shared" ref="CE828" si="16012">W828/W839</f>
        <v>5.9389312977099235E-2</v>
      </c>
      <c r="CF828" s="129">
        <f t="shared" ref="CF828" si="16013">X828/X839</f>
        <v>8.6456400742115025E-2</v>
      </c>
      <c r="CG828" s="130">
        <f t="shared" ref="CG828" si="16014">Y828/Y839</f>
        <v>5.2829176722982034E-2</v>
      </c>
      <c r="CH828" s="131">
        <f t="shared" ref="CH828" si="16015">Z828/Z839</f>
        <v>7.418397626112759E-2</v>
      </c>
      <c r="CI828" s="129">
        <f t="shared" ref="CI828" si="16016">AA828/AA839</f>
        <v>7.3398352110307721E-2</v>
      </c>
      <c r="CJ828" s="135">
        <f t="shared" ref="CJ828" si="16017">AB828/AB839</f>
        <v>7.467212747862674E-2</v>
      </c>
      <c r="CK828" s="136">
        <f t="shared" ref="CK828" si="16018">AC828/AC839</f>
        <v>6.4933608469406059E-2</v>
      </c>
    </row>
    <row r="829" spans="1:89" x14ac:dyDescent="0.15">
      <c r="A829" s="146" t="s">
        <v>30</v>
      </c>
      <c r="B829" s="203">
        <v>606</v>
      </c>
      <c r="C829" s="197">
        <v>1046</v>
      </c>
      <c r="D829" s="198">
        <v>289</v>
      </c>
      <c r="E829" s="199">
        <v>388</v>
      </c>
      <c r="F829" s="196">
        <v>535</v>
      </c>
      <c r="G829" s="200">
        <v>918</v>
      </c>
      <c r="H829" s="198">
        <v>906</v>
      </c>
      <c r="I829" s="199">
        <v>992</v>
      </c>
      <c r="J829" s="196">
        <v>251</v>
      </c>
      <c r="K829" s="197">
        <v>76</v>
      </c>
      <c r="L829" s="198">
        <v>704</v>
      </c>
      <c r="M829" s="196">
        <v>210</v>
      </c>
      <c r="N829" s="201">
        <v>1002</v>
      </c>
      <c r="O829" s="204">
        <v>769</v>
      </c>
      <c r="P829" s="196">
        <v>535</v>
      </c>
      <c r="Q829" s="197">
        <v>500</v>
      </c>
      <c r="R829" s="198">
        <v>480</v>
      </c>
      <c r="S829" s="199">
        <v>736</v>
      </c>
      <c r="T829" s="196">
        <v>310</v>
      </c>
      <c r="U829" s="200">
        <v>57</v>
      </c>
      <c r="V829" s="198">
        <v>698</v>
      </c>
      <c r="W829" s="205">
        <v>421</v>
      </c>
      <c r="X829" s="196">
        <v>587</v>
      </c>
      <c r="Y829" s="200">
        <v>226</v>
      </c>
      <c r="Z829" s="198">
        <v>694</v>
      </c>
      <c r="AA829" s="196">
        <v>1063</v>
      </c>
      <c r="AB829" s="172">
        <f t="shared" si="15662"/>
        <v>7597</v>
      </c>
      <c r="AC829" s="173">
        <f t="shared" si="15663"/>
        <v>7402</v>
      </c>
      <c r="BI829" s="146" t="s">
        <v>30</v>
      </c>
      <c r="BJ829" s="129">
        <f>B829/B839</f>
        <v>6.6461943408642241E-2</v>
      </c>
      <c r="BK829" s="130">
        <f t="shared" ref="BK829" si="16019">C829/C839</f>
        <v>0.11031427968782957</v>
      </c>
      <c r="BL829" s="131">
        <f t="shared" ref="BL829" si="16020">D829/D839</f>
        <v>8.0523822791864028E-2</v>
      </c>
      <c r="BM829" s="132">
        <f t="shared" ref="BM829" si="16021">E829/E839</f>
        <v>8.8121735180558713E-2</v>
      </c>
      <c r="BN829" s="129">
        <f t="shared" ref="BN829" si="16022">F829/F839</f>
        <v>5.6721798134011875E-2</v>
      </c>
      <c r="BO829" s="130">
        <f t="shared" ref="BO829" si="16023">G829/G839</f>
        <v>0.11254137550570062</v>
      </c>
      <c r="BP829" s="131">
        <f t="shared" ref="BP829" si="16024">H829/H839</f>
        <v>7.9550443410308189E-2</v>
      </c>
      <c r="BQ829" s="132">
        <f t="shared" ref="BQ829" si="16025">I829/I839</f>
        <v>8.6720867208672087E-2</v>
      </c>
      <c r="BR829" s="129">
        <f t="shared" ref="BR829" si="16026">J829/J839</f>
        <v>0.10203252032520325</v>
      </c>
      <c r="BS829" s="130">
        <f t="shared" ref="BS829" si="16027">K829/K839</f>
        <v>3.4482758620689655E-2</v>
      </c>
      <c r="BT829" s="131">
        <f t="shared" ref="BT829" si="16028">L829/L839</f>
        <v>0.11833921667507144</v>
      </c>
      <c r="BU829" s="129">
        <f t="shared" ref="BU829" si="16029">M829/M839</f>
        <v>3.8293216630196934E-2</v>
      </c>
      <c r="BV829" s="133">
        <f t="shared" ref="BV829" si="16030">N829/N839</f>
        <v>9.117379435850774E-2</v>
      </c>
      <c r="BW829" s="134">
        <f t="shared" ref="BW829" si="16031">O829/O839</f>
        <v>6.8300914823696601E-2</v>
      </c>
      <c r="BX829" s="129">
        <f t="shared" ref="BX829" si="16032">P829/P839</f>
        <v>9.3531468531468528E-2</v>
      </c>
      <c r="BY829" s="130">
        <f t="shared" ref="BY829" si="16033">Q829/Q839</f>
        <v>8.7032201914708437E-2</v>
      </c>
      <c r="BZ829" s="131">
        <f t="shared" ref="BZ829" si="16034">R829/R839</f>
        <v>6.8123758160658535E-2</v>
      </c>
      <c r="CA829" s="132">
        <f t="shared" ref="CA829" si="16035">S829/S839</f>
        <v>0.10366197183098591</v>
      </c>
      <c r="CB829" s="129">
        <f t="shared" ref="CB829" si="16036">T829/T839</f>
        <v>0.1778542742398164</v>
      </c>
      <c r="CC829" s="130">
        <f t="shared" ref="CC829" si="16037">U829/U839</f>
        <v>3.3101045296167246E-2</v>
      </c>
      <c r="CD829" s="131">
        <f t="shared" ref="CD829" si="16038">V829/V839</f>
        <v>0.10317812269031781</v>
      </c>
      <c r="CE829" s="132">
        <f t="shared" ref="CE829" si="16039">W829/W839</f>
        <v>6.4274809160305341E-2</v>
      </c>
      <c r="CF829" s="129">
        <f t="shared" ref="CF829" si="16040">X829/X839</f>
        <v>0.10890538033395177</v>
      </c>
      <c r="CG829" s="130">
        <f t="shared" ref="CG829" si="16041">Y829/Y839</f>
        <v>6.0606060606060608E-2</v>
      </c>
      <c r="CH829" s="131">
        <f t="shared" ref="CH829" si="16042">Z829/Z839</f>
        <v>7.1011971758927664E-2</v>
      </c>
      <c r="CI829" s="129">
        <f t="shared" ref="CI829" si="16043">AA829/AA839</f>
        <v>8.9372793004876411E-2</v>
      </c>
      <c r="CJ829" s="135">
        <f t="shared" ref="CJ829" si="16044">AB829/AB839</f>
        <v>8.5011861599749342E-2</v>
      </c>
      <c r="CK829" s="136">
        <f t="shared" ref="CK829" si="16045">AC829/AC839</f>
        <v>8.3011842813565398E-2</v>
      </c>
    </row>
    <row r="830" spans="1:89" x14ac:dyDescent="0.15">
      <c r="A830" s="137" t="s">
        <v>31</v>
      </c>
      <c r="B830" s="206">
        <v>603</v>
      </c>
      <c r="C830" s="190">
        <v>1058</v>
      </c>
      <c r="D830" s="191">
        <v>223</v>
      </c>
      <c r="E830" s="192">
        <v>408</v>
      </c>
      <c r="F830" s="189">
        <v>406</v>
      </c>
      <c r="G830" s="193">
        <v>1029</v>
      </c>
      <c r="H830" s="191">
        <v>852</v>
      </c>
      <c r="I830" s="192">
        <v>1063</v>
      </c>
      <c r="J830" s="189">
        <v>262</v>
      </c>
      <c r="K830" s="190">
        <v>51</v>
      </c>
      <c r="L830" s="191">
        <v>638</v>
      </c>
      <c r="M830" s="189">
        <v>190</v>
      </c>
      <c r="N830" s="194">
        <v>818</v>
      </c>
      <c r="O830" s="207">
        <v>647</v>
      </c>
      <c r="P830" s="189">
        <v>414</v>
      </c>
      <c r="Q830" s="190">
        <v>433</v>
      </c>
      <c r="R830" s="191">
        <v>425</v>
      </c>
      <c r="S830" s="192">
        <v>634</v>
      </c>
      <c r="T830" s="189">
        <v>149</v>
      </c>
      <c r="U830" s="193">
        <v>39</v>
      </c>
      <c r="V830" s="191">
        <v>619</v>
      </c>
      <c r="W830" s="208">
        <v>349</v>
      </c>
      <c r="X830" s="189">
        <v>463</v>
      </c>
      <c r="Y830" s="193">
        <v>263</v>
      </c>
      <c r="Z830" s="191">
        <v>536</v>
      </c>
      <c r="AA830" s="189">
        <v>1005</v>
      </c>
      <c r="AB830" s="172">
        <f t="shared" si="15662"/>
        <v>6408</v>
      </c>
      <c r="AC830" s="173">
        <f t="shared" si="15663"/>
        <v>7169</v>
      </c>
      <c r="BI830" s="137" t="s">
        <v>31</v>
      </c>
      <c r="BJ830" s="129">
        <f>B830/B839</f>
        <v>6.6132923886817283E-2</v>
      </c>
      <c r="BK830" s="130">
        <f t="shared" ref="BK830" si="16046">C830/C839</f>
        <v>0.11157983547774732</v>
      </c>
      <c r="BL830" s="131">
        <f t="shared" ref="BL830" si="16047">D830/D839</f>
        <v>6.2134299247701308E-2</v>
      </c>
      <c r="BM830" s="132">
        <f t="shared" ref="BM830" si="16048">E830/E839</f>
        <v>9.2664092664092659E-2</v>
      </c>
      <c r="BN830" s="129">
        <f t="shared" ref="BN830" si="16049">F830/F839</f>
        <v>4.3044953350296865E-2</v>
      </c>
      <c r="BO830" s="130">
        <f t="shared" ref="BO830" si="16050">G830/G839</f>
        <v>0.12614931960279516</v>
      </c>
      <c r="BP830" s="131">
        <f t="shared" ref="BP830" si="16051">H830/H839</f>
        <v>7.4809026253402411E-2</v>
      </c>
      <c r="BQ830" s="132">
        <f t="shared" ref="BQ830" si="16052">I830/I839</f>
        <v>9.2927703470583087E-2</v>
      </c>
      <c r="BR830" s="129">
        <f t="shared" ref="BR830" si="16053">J830/J839</f>
        <v>0.10650406504065041</v>
      </c>
      <c r="BS830" s="130">
        <f t="shared" ref="BS830" si="16054">K830/K839</f>
        <v>2.3139745916515426E-2</v>
      </c>
      <c r="BT830" s="131">
        <f t="shared" ref="BT830" si="16055">L830/L839</f>
        <v>0.1072449151117835</v>
      </c>
      <c r="BU830" s="129">
        <f t="shared" ref="BU830" si="16056">M830/M839</f>
        <v>3.464624361779723E-2</v>
      </c>
      <c r="BV830" s="133">
        <f t="shared" ref="BV830" si="16057">N830/N839</f>
        <v>7.4431301182893539E-2</v>
      </c>
      <c r="BW830" s="134">
        <f t="shared" ref="BW830" si="16058">O830/O839</f>
        <v>5.7465138999911181E-2</v>
      </c>
      <c r="BX830" s="129">
        <f t="shared" ref="BX830" si="16059">P830/P839</f>
        <v>7.237762237762238E-2</v>
      </c>
      <c r="BY830" s="130">
        <f t="shared" ref="BY830" si="16060">Q830/Q839</f>
        <v>7.5369886858137516E-2</v>
      </c>
      <c r="BZ830" s="131">
        <f t="shared" ref="BZ830" si="16061">R830/R839</f>
        <v>6.0317910871416407E-2</v>
      </c>
      <c r="CA830" s="132">
        <f t="shared" ref="CA830" si="16062">S830/S839</f>
        <v>8.9295774647887322E-2</v>
      </c>
      <c r="CB830" s="129">
        <f t="shared" ref="CB830" si="16063">T830/T839</f>
        <v>8.5484796328169826E-2</v>
      </c>
      <c r="CC830" s="130">
        <f t="shared" ref="CC830" si="16064">U830/U839</f>
        <v>2.2648083623693381E-2</v>
      </c>
      <c r="CD830" s="131">
        <f t="shared" ref="CD830" si="16065">V830/V839</f>
        <v>9.1500369549150043E-2</v>
      </c>
      <c r="CE830" s="132">
        <f t="shared" ref="CE830" si="16066">W830/W839</f>
        <v>5.3282442748091602E-2</v>
      </c>
      <c r="CF830" s="129">
        <f t="shared" ref="CF830" si="16067">X830/X839</f>
        <v>8.5899814471243049E-2</v>
      </c>
      <c r="CG830" s="130">
        <f t="shared" ref="CG830" si="16068">Y830/Y839</f>
        <v>7.0528291767229814E-2</v>
      </c>
      <c r="CH830" s="131">
        <f t="shared" ref="CH830" si="16069">Z830/Z839</f>
        <v>5.4844981070295715E-2</v>
      </c>
      <c r="CI830" s="129">
        <f t="shared" ref="CI830" si="16070">AA830/AA839</f>
        <v>8.4496384731797547E-2</v>
      </c>
      <c r="CJ830" s="135">
        <f t="shared" ref="CJ830" si="16071">AB830/AB839</f>
        <v>7.1706727541291801E-2</v>
      </c>
      <c r="CK830" s="136">
        <f t="shared" ref="CK830" si="16072">AC830/AC839</f>
        <v>8.0398797774986541E-2</v>
      </c>
    </row>
    <row r="831" spans="1:89" x14ac:dyDescent="0.15">
      <c r="A831" s="146" t="s">
        <v>32</v>
      </c>
      <c r="B831" s="203">
        <v>656</v>
      </c>
      <c r="C831" s="197">
        <v>695</v>
      </c>
      <c r="D831" s="198">
        <v>126</v>
      </c>
      <c r="E831" s="199">
        <v>308</v>
      </c>
      <c r="F831" s="196">
        <v>386</v>
      </c>
      <c r="G831" s="200">
        <v>924</v>
      </c>
      <c r="H831" s="198">
        <v>730</v>
      </c>
      <c r="I831" s="199">
        <v>907</v>
      </c>
      <c r="J831" s="196">
        <v>227</v>
      </c>
      <c r="K831" s="197">
        <v>62</v>
      </c>
      <c r="L831" s="198">
        <v>526</v>
      </c>
      <c r="M831" s="196">
        <v>178</v>
      </c>
      <c r="N831" s="201">
        <v>892</v>
      </c>
      <c r="O831" s="204">
        <v>633</v>
      </c>
      <c r="P831" s="196">
        <v>290</v>
      </c>
      <c r="Q831" s="197">
        <v>447</v>
      </c>
      <c r="R831" s="198">
        <v>330</v>
      </c>
      <c r="S831" s="199">
        <v>544</v>
      </c>
      <c r="T831" s="196">
        <v>85</v>
      </c>
      <c r="U831" s="200">
        <v>43</v>
      </c>
      <c r="V831" s="198">
        <v>670</v>
      </c>
      <c r="W831" s="205">
        <v>314</v>
      </c>
      <c r="X831" s="196">
        <v>325</v>
      </c>
      <c r="Y831" s="200">
        <v>217</v>
      </c>
      <c r="Z831" s="198">
        <v>366</v>
      </c>
      <c r="AA831" s="196">
        <v>745</v>
      </c>
      <c r="AB831" s="172">
        <f t="shared" si="15662"/>
        <v>5609</v>
      </c>
      <c r="AC831" s="173">
        <f t="shared" si="15663"/>
        <v>6017</v>
      </c>
      <c r="BI831" s="146" t="s">
        <v>32</v>
      </c>
      <c r="BJ831" s="129">
        <f>B831/B839</f>
        <v>7.194560210572494E-2</v>
      </c>
      <c r="BK831" s="130">
        <f t="shared" ref="BK831" si="16073">C831/C839</f>
        <v>7.329677283273571E-2</v>
      </c>
      <c r="BL831" s="131">
        <f t="shared" ref="BL831" si="16074">D831/D839</f>
        <v>3.5107272220674279E-2</v>
      </c>
      <c r="BM831" s="132">
        <f t="shared" ref="BM831" si="16075">E831/E839</f>
        <v>6.9952305246422888E-2</v>
      </c>
      <c r="BN831" s="129">
        <f t="shared" ref="BN831" si="16076">F831/F839</f>
        <v>4.0924512298558098E-2</v>
      </c>
      <c r="BO831" s="130">
        <f t="shared" ref="BO831" si="16077">G831/G839</f>
        <v>0.11327694005148951</v>
      </c>
      <c r="BP831" s="131">
        <f t="shared" ref="BP831" si="16078">H831/H839</f>
        <v>6.4096935639652297E-2</v>
      </c>
      <c r="BQ831" s="132">
        <f t="shared" ref="BQ831" si="16079">I831/I839</f>
        <v>7.9290147740187084E-2</v>
      </c>
      <c r="BR831" s="129">
        <f t="shared" ref="BR831" si="16080">J831/J839</f>
        <v>9.2276422764227636E-2</v>
      </c>
      <c r="BS831" s="130">
        <f t="shared" ref="BS831" si="16081">K831/K839</f>
        <v>2.8130671506352088E-2</v>
      </c>
      <c r="BT831" s="131">
        <f t="shared" ref="BT831" si="16082">L831/L839</f>
        <v>8.8418221549840303E-2</v>
      </c>
      <c r="BU831" s="129">
        <f t="shared" ref="BU831" si="16083">M831/M839</f>
        <v>3.2458059810357404E-2</v>
      </c>
      <c r="BV831" s="133">
        <f t="shared" ref="BV831" si="16084">N831/N839</f>
        <v>8.1164695177434035E-2</v>
      </c>
      <c r="BW831" s="134">
        <f t="shared" ref="BW831" si="16085">O831/O839</f>
        <v>5.6221689315214492E-2</v>
      </c>
      <c r="BX831" s="129">
        <f t="shared" ref="BX831" si="16086">P831/P839</f>
        <v>5.0699300699300696E-2</v>
      </c>
      <c r="BY831" s="130">
        <f t="shared" ref="BY831" si="16087">Q831/Q839</f>
        <v>7.7806788511749353E-2</v>
      </c>
      <c r="BZ831" s="131">
        <f t="shared" ref="BZ831" si="16088">R831/R839</f>
        <v>4.683508373545274E-2</v>
      </c>
      <c r="CA831" s="132">
        <f t="shared" ref="CA831" si="16089">S831/S839</f>
        <v>7.6619718309859156E-2</v>
      </c>
      <c r="CB831" s="129">
        <f t="shared" ref="CB831" si="16090">T831/T839</f>
        <v>4.876649454962708E-2</v>
      </c>
      <c r="CC831" s="130">
        <f t="shared" ref="CC831" si="16091">U831/U839</f>
        <v>2.4970963995354239E-2</v>
      </c>
      <c r="CD831" s="131">
        <f t="shared" ref="CD831" si="16092">V831/V839</f>
        <v>9.9039172209903922E-2</v>
      </c>
      <c r="CE831" s="132">
        <f t="shared" ref="CE831" si="16093">W831/W839</f>
        <v>4.7938931297709923E-2</v>
      </c>
      <c r="CF831" s="129">
        <f t="shared" ref="CF831" si="16094">X831/X839</f>
        <v>6.0296846011131729E-2</v>
      </c>
      <c r="CG831" s="130">
        <f t="shared" ref="CG831" si="16095">Y831/Y839</f>
        <v>5.8192544918208633E-2</v>
      </c>
      <c r="CH831" s="131">
        <f t="shared" ref="CH831" si="16096">Z831/Z839</f>
        <v>3.7450117671134757E-2</v>
      </c>
      <c r="CI831" s="129">
        <f t="shared" ref="CI831" si="16097">AA831/AA839</f>
        <v>6.263662350765091E-2</v>
      </c>
      <c r="CJ831" s="135">
        <f t="shared" ref="CJ831" si="16098">AB831/AB839</f>
        <v>6.2765766975515863E-2</v>
      </c>
      <c r="CK831" s="136">
        <f t="shared" ref="CK831" si="16099">AC831/AC839</f>
        <v>6.7479364794545124E-2</v>
      </c>
    </row>
    <row r="832" spans="1:89" x14ac:dyDescent="0.15">
      <c r="A832" s="137" t="s">
        <v>33</v>
      </c>
      <c r="B832" s="206">
        <v>406</v>
      </c>
      <c r="C832" s="190">
        <v>552</v>
      </c>
      <c r="D832" s="191">
        <v>92</v>
      </c>
      <c r="E832" s="192">
        <v>226</v>
      </c>
      <c r="F832" s="189">
        <v>269</v>
      </c>
      <c r="G832" s="193">
        <v>737</v>
      </c>
      <c r="H832" s="191">
        <v>576</v>
      </c>
      <c r="I832" s="192">
        <v>717</v>
      </c>
      <c r="J832" s="189">
        <v>70</v>
      </c>
      <c r="K832" s="190">
        <v>46</v>
      </c>
      <c r="L832" s="191">
        <v>472</v>
      </c>
      <c r="M832" s="189">
        <v>192</v>
      </c>
      <c r="N832" s="194">
        <v>489</v>
      </c>
      <c r="O832" s="207">
        <v>564</v>
      </c>
      <c r="P832" s="189">
        <v>202</v>
      </c>
      <c r="Q832" s="190">
        <v>306</v>
      </c>
      <c r="R832" s="191">
        <v>264</v>
      </c>
      <c r="S832" s="192">
        <v>411</v>
      </c>
      <c r="T832" s="189">
        <v>61</v>
      </c>
      <c r="U832" s="193">
        <v>59</v>
      </c>
      <c r="V832" s="191">
        <v>512</v>
      </c>
      <c r="W832" s="208">
        <v>212</v>
      </c>
      <c r="X832" s="189">
        <v>190</v>
      </c>
      <c r="Y832" s="193">
        <v>160</v>
      </c>
      <c r="Z832" s="191">
        <v>292</v>
      </c>
      <c r="AA832" s="189">
        <v>579</v>
      </c>
      <c r="AB832" s="172">
        <f t="shared" si="15662"/>
        <v>3895</v>
      </c>
      <c r="AC832" s="173">
        <f t="shared" si="15663"/>
        <v>4761</v>
      </c>
      <c r="BI832" s="137" t="s">
        <v>33</v>
      </c>
      <c r="BJ832" s="129">
        <f>B832/B839</f>
        <v>4.452730862031147E-2</v>
      </c>
      <c r="BK832" s="130">
        <f t="shared" ref="BK832" si="16100">C832/C839</f>
        <v>5.8215566336215989E-2</v>
      </c>
      <c r="BL832" s="131">
        <f t="shared" ref="BL832" si="16101">D832/D839</f>
        <v>2.5633881303984397E-2</v>
      </c>
      <c r="BM832" s="132">
        <f t="shared" ref="BM832" si="16102">E832/E839</f>
        <v>5.132863956393368E-2</v>
      </c>
      <c r="BN832" s="129">
        <f t="shared" ref="BN832" si="16103">F832/F839</f>
        <v>2.8519932145886346E-2</v>
      </c>
      <c r="BO832" s="130">
        <f t="shared" ref="BO832" si="16104">G832/G839</f>
        <v>9.0351845041069023E-2</v>
      </c>
      <c r="BP832" s="131">
        <f t="shared" ref="BP832" si="16105">H832/H839</f>
        <v>5.0575116340328387E-2</v>
      </c>
      <c r="BQ832" s="132">
        <f t="shared" ref="BQ832" si="16106">I832/I839</f>
        <v>6.2680304222397065E-2</v>
      </c>
      <c r="BR832" s="129">
        <f t="shared" ref="BR832" si="16107">J832/J839</f>
        <v>2.8455284552845527E-2</v>
      </c>
      <c r="BS832" s="130">
        <f t="shared" ref="BS832" si="16108">K832/K839</f>
        <v>2.0871143375680582E-2</v>
      </c>
      <c r="BT832" s="131">
        <f t="shared" ref="BT832" si="16109">L832/L839</f>
        <v>7.9341065725331991E-2</v>
      </c>
      <c r="BU832" s="129">
        <f t="shared" ref="BU832" si="16110">M832/M839</f>
        <v>3.5010940919037198E-2</v>
      </c>
      <c r="BV832" s="133">
        <f t="shared" ref="BV832" si="16111">N832/N839</f>
        <v>4.4494995450409462E-2</v>
      </c>
      <c r="BW832" s="134">
        <f t="shared" ref="BW832" si="16112">O832/O839</f>
        <v>5.0093258726352251E-2</v>
      </c>
      <c r="BX832" s="129">
        <f t="shared" ref="BX832" si="16113">P832/P839</f>
        <v>3.5314685314685318E-2</v>
      </c>
      <c r="BY832" s="130">
        <f t="shared" ref="BY832" si="16114">Q832/Q839</f>
        <v>5.3263707571801565E-2</v>
      </c>
      <c r="BZ832" s="131">
        <f t="shared" ref="BZ832" si="16115">R832/R839</f>
        <v>3.7468066988362192E-2</v>
      </c>
      <c r="CA832" s="132">
        <f t="shared" ref="CA832" si="16116">S832/S839</f>
        <v>5.7887323943661972E-2</v>
      </c>
      <c r="CB832" s="129">
        <f t="shared" ref="CB832" si="16117">T832/T839</f>
        <v>3.4997131382673553E-2</v>
      </c>
      <c r="CC832" s="130">
        <f t="shared" ref="CC832" si="16118">U832/U839</f>
        <v>3.426248548199768E-2</v>
      </c>
      <c r="CD832" s="131">
        <f t="shared" ref="CD832" si="16119">V832/V839</f>
        <v>7.5683665927568367E-2</v>
      </c>
      <c r="CE832" s="132">
        <f t="shared" ref="CE832" si="16120">W832/W839</f>
        <v>3.236641221374046E-2</v>
      </c>
      <c r="CF832" s="129">
        <f t="shared" ref="CF832" si="16121">X832/X839</f>
        <v>3.525046382189239E-2</v>
      </c>
      <c r="CG832" s="130">
        <f t="shared" ref="CG832" si="16122">Y832/Y839</f>
        <v>4.290694556181282E-2</v>
      </c>
      <c r="CH832" s="131">
        <f t="shared" ref="CH832" si="16123">Z832/Z839</f>
        <v>2.9878235956205874E-2</v>
      </c>
      <c r="CI832" s="129">
        <f t="shared" ref="CI832" si="16124">AA832/AA839</f>
        <v>4.8680006726080374E-2</v>
      </c>
      <c r="CJ832" s="135">
        <f t="shared" ref="CJ832" si="16125">AB832/AB839</f>
        <v>4.3585783984602298E-2</v>
      </c>
      <c r="CK832" s="136">
        <f t="shared" ref="CK832" si="16126">AC832/AC839</f>
        <v>5.3393594114480532E-2</v>
      </c>
    </row>
    <row r="833" spans="1:89" x14ac:dyDescent="0.15">
      <c r="A833" s="146" t="s">
        <v>34</v>
      </c>
      <c r="B833" s="203">
        <v>23</v>
      </c>
      <c r="C833" s="197">
        <v>238</v>
      </c>
      <c r="D833" s="198">
        <v>23</v>
      </c>
      <c r="E833" s="199">
        <v>106</v>
      </c>
      <c r="F833" s="196">
        <v>52</v>
      </c>
      <c r="G833" s="200">
        <v>222</v>
      </c>
      <c r="H833" s="198">
        <v>120</v>
      </c>
      <c r="I833" s="199">
        <v>184</v>
      </c>
      <c r="J833" s="196">
        <v>23</v>
      </c>
      <c r="K833" s="197">
        <v>31</v>
      </c>
      <c r="L833" s="198">
        <v>121</v>
      </c>
      <c r="M833" s="196">
        <v>65</v>
      </c>
      <c r="N833" s="201">
        <v>124</v>
      </c>
      <c r="O833" s="204">
        <v>217</v>
      </c>
      <c r="P833" s="196">
        <v>96</v>
      </c>
      <c r="Q833" s="197">
        <v>152</v>
      </c>
      <c r="R833" s="198">
        <v>119</v>
      </c>
      <c r="S833" s="199">
        <v>159</v>
      </c>
      <c r="T833" s="196">
        <v>36</v>
      </c>
      <c r="U833" s="200">
        <v>75</v>
      </c>
      <c r="V833" s="198">
        <v>122</v>
      </c>
      <c r="W833" s="205">
        <v>103</v>
      </c>
      <c r="X833" s="196">
        <v>84</v>
      </c>
      <c r="Y833" s="200">
        <v>89</v>
      </c>
      <c r="Z833" s="198">
        <v>199</v>
      </c>
      <c r="AA833" s="196">
        <v>295</v>
      </c>
      <c r="AB833" s="172">
        <f t="shared" si="15662"/>
        <v>1142</v>
      </c>
      <c r="AC833" s="173">
        <f t="shared" si="15663"/>
        <v>1936</v>
      </c>
      <c r="BI833" s="146" t="s">
        <v>34</v>
      </c>
      <c r="BJ833" s="129">
        <f>B833/B839</f>
        <v>2.522483000658039E-3</v>
      </c>
      <c r="BK833" s="130">
        <f t="shared" ref="BK833" si="16127">C833/C839</f>
        <v>2.5100189833368487E-2</v>
      </c>
      <c r="BL833" s="131">
        <f t="shared" ref="BL833" si="16128">D833/D839</f>
        <v>6.4084703259960994E-3</v>
      </c>
      <c r="BM833" s="132">
        <f t="shared" ref="BM833" si="16129">E833/E839</f>
        <v>2.4074494662729956E-2</v>
      </c>
      <c r="BN833" s="129">
        <f t="shared" ref="BN833" si="16130">F833/F839</f>
        <v>5.5131467345207802E-3</v>
      </c>
      <c r="BO833" s="130">
        <f t="shared" ref="BO833" si="16131">G833/G839</f>
        <v>2.721588819418904E-2</v>
      </c>
      <c r="BP833" s="131">
        <f t="shared" ref="BP833" si="16132">H833/H839</f>
        <v>1.0536482570901748E-2</v>
      </c>
      <c r="BQ833" s="132">
        <f t="shared" ref="BQ833" si="16133">I833/I839</f>
        <v>1.6085322143544016E-2</v>
      </c>
      <c r="BR833" s="129">
        <f t="shared" ref="BR833" si="16134">J833/J839</f>
        <v>9.3495934959349596E-3</v>
      </c>
      <c r="BS833" s="130">
        <f t="shared" ref="BS833" si="16135">K833/K839</f>
        <v>1.4065335753176044E-2</v>
      </c>
      <c r="BT833" s="131">
        <f t="shared" ref="BT833" si="16136">L833/L839</f>
        <v>2.0339552866027902E-2</v>
      </c>
      <c r="BU833" s="129">
        <f t="shared" ref="BU833" si="16137">M833/M839</f>
        <v>1.1852662290299052E-2</v>
      </c>
      <c r="BV833" s="133">
        <f t="shared" ref="BV833" si="16138">N833/N839</f>
        <v>1.1282984531392174E-2</v>
      </c>
      <c r="BW833" s="134">
        <f t="shared" ref="BW833" si="16139">O833/O839</f>
        <v>1.927347011279865E-2</v>
      </c>
      <c r="BX833" s="129">
        <f t="shared" ref="BX833" si="16140">P833/P839</f>
        <v>1.6783216783216783E-2</v>
      </c>
      <c r="BY833" s="130">
        <f t="shared" ref="BY833" si="16141">Q833/Q839</f>
        <v>2.6457789382071367E-2</v>
      </c>
      <c r="BZ833" s="131">
        <f t="shared" ref="BZ833" si="16142">R833/R839</f>
        <v>1.6889015043996595E-2</v>
      </c>
      <c r="CA833" s="132">
        <f t="shared" ref="CA833" si="16143">S833/S839</f>
        <v>2.2394366197183099E-2</v>
      </c>
      <c r="CB833" s="129">
        <f t="shared" ref="CB833" si="16144">T833/T839</f>
        <v>2.0654044750430294E-2</v>
      </c>
      <c r="CC833" s="130">
        <f t="shared" ref="CC833" si="16145">U833/U839</f>
        <v>4.3554006968641118E-2</v>
      </c>
      <c r="CD833" s="131">
        <f t="shared" ref="CD833" si="16146">V833/V839</f>
        <v>1.8033998521803402E-2</v>
      </c>
      <c r="CE833" s="132">
        <f t="shared" ref="CE833" si="16147">W833/W839</f>
        <v>1.5725190839694658E-2</v>
      </c>
      <c r="CF833" s="129">
        <f t="shared" ref="CF833" si="16148">X833/X839</f>
        <v>1.5584415584415584E-2</v>
      </c>
      <c r="CG833" s="130">
        <f t="shared" ref="CG833" si="16149">Y833/Y839</f>
        <v>2.3866988468758382E-2</v>
      </c>
      <c r="CH833" s="131">
        <f t="shared" ref="CH833" si="16150">Z833/Z839</f>
        <v>2.0362222449606057E-2</v>
      </c>
      <c r="CI833" s="129">
        <f t="shared" ref="CI833" si="16151">AA833/AA839</f>
        <v>2.4802421388935597E-2</v>
      </c>
      <c r="CJ833" s="135">
        <f t="shared" ref="CJ833" si="16152">AB833/AB839</f>
        <v>1.2779195201647196E-2</v>
      </c>
      <c r="CK833" s="136">
        <f t="shared" ref="CK833" si="16153">AC833/AC839</f>
        <v>2.1711824869908487E-2</v>
      </c>
    </row>
    <row r="834" spans="1:89" x14ac:dyDescent="0.15">
      <c r="A834" s="137" t="s">
        <v>35</v>
      </c>
      <c r="B834" s="206">
        <v>0</v>
      </c>
      <c r="C834" s="190">
        <v>69</v>
      </c>
      <c r="D834" s="191">
        <v>1</v>
      </c>
      <c r="E834" s="192">
        <v>52</v>
      </c>
      <c r="F834" s="189">
        <v>0</v>
      </c>
      <c r="G834" s="193">
        <v>57</v>
      </c>
      <c r="H834" s="191">
        <v>4</v>
      </c>
      <c r="I834" s="192">
        <v>72</v>
      </c>
      <c r="J834" s="189">
        <v>6</v>
      </c>
      <c r="K834" s="190">
        <v>3</v>
      </c>
      <c r="L834" s="191">
        <v>18</v>
      </c>
      <c r="M834" s="189">
        <v>10</v>
      </c>
      <c r="N834" s="194">
        <v>19</v>
      </c>
      <c r="O834" s="207">
        <v>35</v>
      </c>
      <c r="P834" s="189">
        <v>9</v>
      </c>
      <c r="Q834" s="190">
        <v>14</v>
      </c>
      <c r="R834" s="191">
        <v>7</v>
      </c>
      <c r="S834" s="192">
        <v>13</v>
      </c>
      <c r="T834" s="189">
        <v>4</v>
      </c>
      <c r="U834" s="193">
        <v>7</v>
      </c>
      <c r="V834" s="191">
        <v>4</v>
      </c>
      <c r="W834" s="208">
        <v>5</v>
      </c>
      <c r="X834" s="189">
        <v>13</v>
      </c>
      <c r="Y834" s="193">
        <v>10</v>
      </c>
      <c r="Z834" s="191">
        <v>13</v>
      </c>
      <c r="AA834" s="189">
        <v>17</v>
      </c>
      <c r="AB834" s="172">
        <f t="shared" si="15662"/>
        <v>98</v>
      </c>
      <c r="AC834" s="173">
        <f t="shared" si="15663"/>
        <v>364</v>
      </c>
      <c r="BI834" s="137" t="s">
        <v>35</v>
      </c>
      <c r="BJ834" s="129">
        <f>B834/B839</f>
        <v>0</v>
      </c>
      <c r="BK834" s="130">
        <f t="shared" ref="BK834" si="16154">C834/C839</f>
        <v>7.2769457920269986E-3</v>
      </c>
      <c r="BL834" s="131">
        <f t="shared" ref="BL834" si="16155">D834/D839</f>
        <v>2.7862914460852607E-4</v>
      </c>
      <c r="BM834" s="132">
        <f t="shared" ref="BM834" si="16156">E834/E839</f>
        <v>1.1810129457188281E-2</v>
      </c>
      <c r="BN834" s="129">
        <f t="shared" ref="BN834" si="16157">F834/F839</f>
        <v>0</v>
      </c>
      <c r="BO834" s="130">
        <f t="shared" ref="BO834" si="16158">G834/G839</f>
        <v>6.9878631849944837E-3</v>
      </c>
      <c r="BP834" s="131">
        <f t="shared" ref="BP834" si="16159">H834/H839</f>
        <v>3.512160856967249E-4</v>
      </c>
      <c r="BQ834" s="132">
        <f t="shared" ref="BQ834" si="16160">I834/I839</f>
        <v>6.2942564909520063E-3</v>
      </c>
      <c r="BR834" s="129">
        <f t="shared" ref="BR834" si="16161">J834/J839</f>
        <v>2.4390243902439024E-3</v>
      </c>
      <c r="BS834" s="130">
        <f t="shared" ref="BS834" si="16162">K834/K839</f>
        <v>1.3611615245009074E-3</v>
      </c>
      <c r="BT834" s="131">
        <f t="shared" ref="BT834" si="16163">L834/L839</f>
        <v>3.0257186081694403E-3</v>
      </c>
      <c r="BU834" s="129">
        <f t="shared" ref="BU834" si="16164">M834/M839</f>
        <v>1.8234865061998542E-3</v>
      </c>
      <c r="BV834" s="133">
        <f t="shared" ref="BV834" si="16165">N834/N839</f>
        <v>1.7288444040036396E-3</v>
      </c>
      <c r="BW834" s="134">
        <f t="shared" ref="BW834" si="16166">O834/O839</f>
        <v>3.1086242117417178E-3</v>
      </c>
      <c r="BX834" s="129">
        <f t="shared" ref="BX834" si="16167">P834/P839</f>
        <v>1.5734265734265735E-3</v>
      </c>
      <c r="BY834" s="130">
        <f t="shared" ref="BY834" si="16168">Q834/Q839</f>
        <v>2.4369016536118365E-3</v>
      </c>
      <c r="BZ834" s="131">
        <f t="shared" ref="BZ834" si="16169">R834/R839</f>
        <v>9.934714731762702E-4</v>
      </c>
      <c r="CA834" s="132">
        <f t="shared" ref="CA834" si="16170">S834/S839</f>
        <v>1.8309859154929577E-3</v>
      </c>
      <c r="CB834" s="129">
        <f t="shared" ref="CB834" si="16171">T834/T839</f>
        <v>2.2948938611589212E-3</v>
      </c>
      <c r="CC834" s="130">
        <f t="shared" ref="CC834" si="16172">U834/U839</f>
        <v>4.0650406504065045E-3</v>
      </c>
      <c r="CD834" s="131">
        <f t="shared" ref="CD834" si="16173">V834/V839</f>
        <v>5.9127864005912786E-4</v>
      </c>
      <c r="CE834" s="132">
        <f t="shared" ref="CE834" si="16174">W834/W839</f>
        <v>7.6335877862595419E-4</v>
      </c>
      <c r="CF834" s="129">
        <f t="shared" ref="CF834" si="16175">X834/X839</f>
        <v>2.4118738404452691E-3</v>
      </c>
      <c r="CG834" s="130">
        <f t="shared" ref="CG834" si="16176">Y834/Y839</f>
        <v>2.6816840976133013E-3</v>
      </c>
      <c r="CH834" s="131">
        <f t="shared" ref="CH834" si="16177">Z834/Z839</f>
        <v>1.3301954364064259E-3</v>
      </c>
      <c r="CI834" s="129">
        <f t="shared" ref="CI834" si="16178">AA834/AA839</f>
        <v>1.4292920800403565E-3</v>
      </c>
      <c r="CJ834" s="135">
        <f t="shared" ref="CJ834" si="16179">AB834/AB839</f>
        <v>1.0966384673917909E-3</v>
      </c>
      <c r="CK834" s="136">
        <f t="shared" ref="CK834" si="16180">AC834/AC839</f>
        <v>4.0821819486811413E-3</v>
      </c>
    </row>
    <row r="835" spans="1:89" x14ac:dyDescent="0.15">
      <c r="A835" s="146" t="s">
        <v>36</v>
      </c>
      <c r="B835" s="203">
        <v>0</v>
      </c>
      <c r="C835" s="197">
        <v>8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2"/>
        <v>0</v>
      </c>
      <c r="AC835" s="173">
        <f t="shared" si="15663"/>
        <v>8</v>
      </c>
      <c r="BI835" s="146" t="s">
        <v>36</v>
      </c>
      <c r="BJ835" s="129">
        <f>B835/B839</f>
        <v>0</v>
      </c>
      <c r="BK835" s="130">
        <f t="shared" ref="BK835" si="16181">C835/C839</f>
        <v>8.4370385994515925E-4</v>
      </c>
      <c r="BL835" s="131">
        <f t="shared" ref="BL835" si="16182">D835/D839</f>
        <v>0</v>
      </c>
      <c r="BM835" s="132">
        <f t="shared" ref="BM835" si="16183">E835/E839</f>
        <v>0</v>
      </c>
      <c r="BN835" s="129">
        <f t="shared" ref="BN835" si="16184">F835/F839</f>
        <v>0</v>
      </c>
      <c r="BO835" s="130">
        <f t="shared" ref="BO835" si="16185">G835/G839</f>
        <v>0</v>
      </c>
      <c r="BP835" s="131">
        <f t="shared" ref="BP835" si="16186">H835/H839</f>
        <v>0</v>
      </c>
      <c r="BQ835" s="132">
        <f t="shared" ref="BQ835" si="16187">I835/I839</f>
        <v>0</v>
      </c>
      <c r="BR835" s="129">
        <f t="shared" ref="BR835" si="16188">J835/J839</f>
        <v>0</v>
      </c>
      <c r="BS835" s="130">
        <f t="shared" ref="BS835" si="16189">K835/K839</f>
        <v>0</v>
      </c>
      <c r="BT835" s="131">
        <f t="shared" ref="BT835" si="16190">L835/L839</f>
        <v>0</v>
      </c>
      <c r="BU835" s="129">
        <f t="shared" ref="BU835" si="16191">M835/M839</f>
        <v>0</v>
      </c>
      <c r="BV835" s="133">
        <f t="shared" ref="BV835" si="16192">N835/N839</f>
        <v>0</v>
      </c>
      <c r="BW835" s="134">
        <f t="shared" ref="BW835" si="16193">O835/O839</f>
        <v>0</v>
      </c>
      <c r="BX835" s="129">
        <f t="shared" ref="BX835" si="16194">P835/P839</f>
        <v>0</v>
      </c>
      <c r="BY835" s="130">
        <f t="shared" ref="BY835" si="16195">Q835/Q839</f>
        <v>0</v>
      </c>
      <c r="BZ835" s="131">
        <f t="shared" ref="BZ835" si="16196">R835/R839</f>
        <v>0</v>
      </c>
      <c r="CA835" s="132">
        <f t="shared" ref="CA835" si="16197">S835/S839</f>
        <v>0</v>
      </c>
      <c r="CB835" s="129">
        <f t="shared" ref="CB835" si="16198">T835/T839</f>
        <v>0</v>
      </c>
      <c r="CC835" s="130">
        <f t="shared" ref="CC835" si="16199">U835/U839</f>
        <v>0</v>
      </c>
      <c r="CD835" s="131">
        <f t="shared" ref="CD835" si="16200">V835/V839</f>
        <v>0</v>
      </c>
      <c r="CE835" s="132">
        <f t="shared" ref="CE835" si="16201">W835/W839</f>
        <v>0</v>
      </c>
      <c r="CF835" s="129">
        <f t="shared" ref="CF835" si="16202">X835/X839</f>
        <v>0</v>
      </c>
      <c r="CG835" s="130">
        <f t="shared" ref="CG835" si="16203">Y835/Y839</f>
        <v>0</v>
      </c>
      <c r="CH835" s="131">
        <f t="shared" ref="CH835" si="16204">Z835/Z839</f>
        <v>0</v>
      </c>
      <c r="CI835" s="129">
        <f t="shared" ref="CI835" si="16205">AA835/AA839</f>
        <v>0</v>
      </c>
      <c r="CJ835" s="135">
        <f t="shared" ref="CJ835" si="16206">AB835/AB839</f>
        <v>0</v>
      </c>
      <c r="CK835" s="136">
        <f t="shared" ref="CK835" si="16207">AC835/AC839</f>
        <v>8.9718284586398715E-5</v>
      </c>
    </row>
    <row r="836" spans="1:89" x14ac:dyDescent="0.15">
      <c r="A836" s="137" t="s">
        <v>37</v>
      </c>
      <c r="B836" s="59">
        <v>0</v>
      </c>
      <c r="C836" s="60">
        <v>0</v>
      </c>
      <c r="D836" s="139">
        <v>0</v>
      </c>
      <c r="E836" s="140">
        <v>0</v>
      </c>
      <c r="F836" s="138">
        <v>0</v>
      </c>
      <c r="G836" s="141">
        <v>0</v>
      </c>
      <c r="H836" s="139">
        <v>0</v>
      </c>
      <c r="I836" s="140">
        <v>0</v>
      </c>
      <c r="J836" s="138">
        <v>0</v>
      </c>
      <c r="K836" s="141">
        <v>0</v>
      </c>
      <c r="L836" s="139">
        <v>0</v>
      </c>
      <c r="M836" s="138">
        <v>0</v>
      </c>
      <c r="N836" s="142">
        <v>0</v>
      </c>
      <c r="O836" s="143">
        <v>0</v>
      </c>
      <c r="P836" s="138">
        <v>0</v>
      </c>
      <c r="Q836" s="141">
        <v>0</v>
      </c>
      <c r="R836" s="139"/>
      <c r="S836" s="140">
        <v>0</v>
      </c>
      <c r="T836" s="138">
        <v>0</v>
      </c>
      <c r="U836" s="141">
        <v>0</v>
      </c>
      <c r="V836" s="139">
        <v>0</v>
      </c>
      <c r="W836" s="140">
        <v>0</v>
      </c>
      <c r="X836" s="138">
        <v>0</v>
      </c>
      <c r="Y836" s="141">
        <v>0</v>
      </c>
      <c r="Z836" s="144">
        <v>0</v>
      </c>
      <c r="AA836" s="145">
        <v>0</v>
      </c>
      <c r="AB836" s="172">
        <f t="shared" si="15662"/>
        <v>0</v>
      </c>
      <c r="AC836" s="173">
        <f t="shared" si="15663"/>
        <v>0</v>
      </c>
      <c r="BI836" s="137" t="s">
        <v>37</v>
      </c>
      <c r="BJ836" s="129">
        <f>B836/B839</f>
        <v>0</v>
      </c>
      <c r="BK836" s="130">
        <f t="shared" ref="BK836" si="16208">C836/C839</f>
        <v>0</v>
      </c>
      <c r="BL836" s="131">
        <f t="shared" ref="BL836" si="16209">D836/D839</f>
        <v>0</v>
      </c>
      <c r="BM836" s="132">
        <f t="shared" ref="BM836" si="16210">E836/E839</f>
        <v>0</v>
      </c>
      <c r="BN836" s="129">
        <f t="shared" ref="BN836" si="16211">F836/F839</f>
        <v>0</v>
      </c>
      <c r="BO836" s="130">
        <f t="shared" ref="BO836" si="16212">G836/G839</f>
        <v>0</v>
      </c>
      <c r="BP836" s="131">
        <f t="shared" ref="BP836" si="16213">H836/H839</f>
        <v>0</v>
      </c>
      <c r="BQ836" s="132">
        <f t="shared" ref="BQ836" si="16214">I836/I839</f>
        <v>0</v>
      </c>
      <c r="BR836" s="129">
        <f t="shared" ref="BR836" si="16215">J836/J839</f>
        <v>0</v>
      </c>
      <c r="BS836" s="130">
        <f t="shared" ref="BS836" si="16216">K836/K839</f>
        <v>0</v>
      </c>
      <c r="BT836" s="131">
        <f t="shared" ref="BT836" si="16217">L836/L839</f>
        <v>0</v>
      </c>
      <c r="BU836" s="129">
        <f t="shared" ref="BU836" si="16218">M836/M839</f>
        <v>0</v>
      </c>
      <c r="BV836" s="133">
        <f t="shared" ref="BV836" si="16219">N836/N839</f>
        <v>0</v>
      </c>
      <c r="BW836" s="134">
        <f t="shared" ref="BW836" si="16220">O836/O839</f>
        <v>0</v>
      </c>
      <c r="BX836" s="129">
        <f t="shared" ref="BX836" si="16221">P836/P839</f>
        <v>0</v>
      </c>
      <c r="BY836" s="130">
        <f t="shared" ref="BY836" si="16222">Q836/Q839</f>
        <v>0</v>
      </c>
      <c r="BZ836" s="131">
        <f t="shared" ref="BZ836" si="16223">R836/R839</f>
        <v>0</v>
      </c>
      <c r="CA836" s="132">
        <f t="shared" ref="CA836" si="16224">S836/S839</f>
        <v>0</v>
      </c>
      <c r="CB836" s="129">
        <f t="shared" ref="CB836" si="16225">T836/T839</f>
        <v>0</v>
      </c>
      <c r="CC836" s="130">
        <f t="shared" ref="CC836" si="16226">U836/U839</f>
        <v>0</v>
      </c>
      <c r="CD836" s="131">
        <f t="shared" ref="CD836" si="16227">V836/V839</f>
        <v>0</v>
      </c>
      <c r="CE836" s="132">
        <f t="shared" ref="CE836" si="16228">W836/W839</f>
        <v>0</v>
      </c>
      <c r="CF836" s="129">
        <f t="shared" ref="CF836" si="16229">X836/X839</f>
        <v>0</v>
      </c>
      <c r="CG836" s="130">
        <f t="shared" ref="CG836" si="16230">Y836/Y839</f>
        <v>0</v>
      </c>
      <c r="CH836" s="131">
        <f t="shared" ref="CH836" si="16231">Z836/Z839</f>
        <v>0</v>
      </c>
      <c r="CI836" s="129">
        <f t="shared" ref="CI836" si="16232">AA836/AA839</f>
        <v>0</v>
      </c>
      <c r="CJ836" s="135">
        <f t="shared" ref="CJ836" si="16233">AB836/AB839</f>
        <v>0</v>
      </c>
      <c r="CK836" s="136">
        <f t="shared" ref="CK836" si="16234">AC836/AC839</f>
        <v>0</v>
      </c>
    </row>
    <row r="837" spans="1:89" x14ac:dyDescent="0.15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2"/>
        <v>0</v>
      </c>
      <c r="AC837" s="173">
        <f t="shared" si="15663"/>
        <v>0</v>
      </c>
      <c r="BI837" s="146" t="s">
        <v>38</v>
      </c>
      <c r="BJ837" s="129">
        <f>B837/B839</f>
        <v>0</v>
      </c>
      <c r="BK837" s="130">
        <f t="shared" ref="BK837" si="16235">C837/C839</f>
        <v>0</v>
      </c>
      <c r="BL837" s="131">
        <f t="shared" ref="BL837" si="16236">D837/D839</f>
        <v>0</v>
      </c>
      <c r="BM837" s="132">
        <f t="shared" ref="BM837" si="16237">E837/E839</f>
        <v>0</v>
      </c>
      <c r="BN837" s="129">
        <f t="shared" ref="BN837" si="16238">F837/F839</f>
        <v>0</v>
      </c>
      <c r="BO837" s="130">
        <f t="shared" ref="BO837" si="16239">G837/G839</f>
        <v>0</v>
      </c>
      <c r="BP837" s="131">
        <f t="shared" ref="BP837" si="16240">H837/H839</f>
        <v>0</v>
      </c>
      <c r="BQ837" s="132">
        <f t="shared" ref="BQ837" si="16241">I837/I839</f>
        <v>0</v>
      </c>
      <c r="BR837" s="129">
        <f t="shared" ref="BR837" si="16242">J837/J839</f>
        <v>0</v>
      </c>
      <c r="BS837" s="130">
        <f t="shared" ref="BS837" si="16243">K837/K839</f>
        <v>0</v>
      </c>
      <c r="BT837" s="131">
        <f t="shared" ref="BT837" si="16244">L837/L839</f>
        <v>0</v>
      </c>
      <c r="BU837" s="129">
        <f t="shared" ref="BU837" si="16245">M837/M839</f>
        <v>0</v>
      </c>
      <c r="BV837" s="133">
        <f t="shared" ref="BV837" si="16246">N837/N839</f>
        <v>0</v>
      </c>
      <c r="BW837" s="134">
        <f t="shared" ref="BW837" si="16247">O837/O839</f>
        <v>0</v>
      </c>
      <c r="BX837" s="129">
        <f t="shared" ref="BX837" si="16248">P837/P839</f>
        <v>0</v>
      </c>
      <c r="BY837" s="130">
        <f t="shared" ref="BY837" si="16249">Q837/Q839</f>
        <v>0</v>
      </c>
      <c r="BZ837" s="131">
        <f t="shared" ref="BZ837" si="16250">R837/R839</f>
        <v>0</v>
      </c>
      <c r="CA837" s="132">
        <f t="shared" ref="CA837" si="16251">S837/S839</f>
        <v>0</v>
      </c>
      <c r="CB837" s="129">
        <f t="shared" ref="CB837" si="16252">T837/T839</f>
        <v>0</v>
      </c>
      <c r="CC837" s="130">
        <f t="shared" ref="CC837" si="16253">U837/U839</f>
        <v>0</v>
      </c>
      <c r="CD837" s="131">
        <f t="shared" ref="CD837" si="16254">V837/V839</f>
        <v>0</v>
      </c>
      <c r="CE837" s="132">
        <f t="shared" ref="CE837" si="16255">W837/W839</f>
        <v>0</v>
      </c>
      <c r="CF837" s="129">
        <f t="shared" ref="CF837" si="16256">X837/X839</f>
        <v>0</v>
      </c>
      <c r="CG837" s="130">
        <f t="shared" ref="CG837" si="16257">Y837/Y839</f>
        <v>0</v>
      </c>
      <c r="CH837" s="131">
        <f t="shared" ref="CH837" si="16258">Z837/Z839</f>
        <v>0</v>
      </c>
      <c r="CI837" s="129">
        <f t="shared" ref="CI837" si="16259">AA837/AA839</f>
        <v>0</v>
      </c>
      <c r="CJ837" s="135">
        <f t="shared" ref="CJ837" si="16260">AB837/AB839</f>
        <v>0</v>
      </c>
      <c r="CK837" s="136">
        <f t="shared" ref="CK837" si="16261">AC837/AC839</f>
        <v>0</v>
      </c>
    </row>
    <row r="838" spans="1:89" ht="14" thickBot="1" x14ac:dyDescent="0.2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2"/>
        <v>0</v>
      </c>
      <c r="AC838" s="173">
        <f t="shared" si="15663"/>
        <v>0</v>
      </c>
      <c r="BI838" s="137" t="s">
        <v>39</v>
      </c>
      <c r="BJ838" s="129">
        <f>B838/B839</f>
        <v>0</v>
      </c>
      <c r="BK838" s="130">
        <f t="shared" ref="BK838" si="16262">C838/C839</f>
        <v>0</v>
      </c>
      <c r="BL838" s="131">
        <f t="shared" ref="BL838" si="16263">D838/D839</f>
        <v>0</v>
      </c>
      <c r="BM838" s="132">
        <f t="shared" ref="BM838" si="16264">E838/E839</f>
        <v>0</v>
      </c>
      <c r="BN838" s="129">
        <f t="shared" ref="BN838" si="16265">F838/F839</f>
        <v>0</v>
      </c>
      <c r="BO838" s="130">
        <f t="shared" ref="BO838" si="16266">G838/G839</f>
        <v>0</v>
      </c>
      <c r="BP838" s="131">
        <f t="shared" ref="BP838" si="16267">H838/H839</f>
        <v>0</v>
      </c>
      <c r="BQ838" s="132">
        <f t="shared" ref="BQ838" si="16268">I838/I839</f>
        <v>0</v>
      </c>
      <c r="BR838" s="129">
        <f t="shared" ref="BR838" si="16269">J838/J839</f>
        <v>0</v>
      </c>
      <c r="BS838" s="130">
        <f t="shared" ref="BS838" si="16270">K838/K839</f>
        <v>0</v>
      </c>
      <c r="BT838" s="131">
        <f t="shared" ref="BT838" si="16271">L838/L839</f>
        <v>0</v>
      </c>
      <c r="BU838" s="129">
        <f t="shared" ref="BU838" si="16272">M838/M839</f>
        <v>0</v>
      </c>
      <c r="BV838" s="133">
        <f t="shared" ref="BV838" si="16273">N838/N839</f>
        <v>0</v>
      </c>
      <c r="BW838" s="134">
        <f t="shared" ref="BW838" si="16274">O838/O839</f>
        <v>0</v>
      </c>
      <c r="BX838" s="129">
        <f t="shared" ref="BX838" si="16275">P838/P839</f>
        <v>0</v>
      </c>
      <c r="BY838" s="130">
        <f t="shared" ref="BY838" si="16276">Q838/Q839</f>
        <v>0</v>
      </c>
      <c r="BZ838" s="131">
        <f t="shared" ref="BZ838" si="16277">R838/R839</f>
        <v>0</v>
      </c>
      <c r="CA838" s="132">
        <f t="shared" ref="CA838" si="16278">S838/S839</f>
        <v>0</v>
      </c>
      <c r="CB838" s="129">
        <f t="shared" ref="CB838" si="16279">T838/T839</f>
        <v>0</v>
      </c>
      <c r="CC838" s="130">
        <f t="shared" ref="CC838" si="16280">U838/U839</f>
        <v>0</v>
      </c>
      <c r="CD838" s="131">
        <f t="shared" ref="CD838" si="16281">V838/V839</f>
        <v>0</v>
      </c>
      <c r="CE838" s="132">
        <f t="shared" ref="CE838" si="16282">W838/W839</f>
        <v>0</v>
      </c>
      <c r="CF838" s="129">
        <f t="shared" ref="CF838" si="16283">X838/X839</f>
        <v>0</v>
      </c>
      <c r="CG838" s="130">
        <f t="shared" ref="CG838" si="16284">Y838/Y839</f>
        <v>0</v>
      </c>
      <c r="CH838" s="131">
        <f t="shared" ref="CH838" si="16285">Z838/Z839</f>
        <v>0</v>
      </c>
      <c r="CI838" s="129">
        <f t="shared" ref="CI838" si="16286">AA838/AA839</f>
        <v>0</v>
      </c>
      <c r="CJ838" s="135">
        <f t="shared" ref="CJ838" si="16287">AB838/AB839</f>
        <v>0</v>
      </c>
      <c r="CK838" s="136">
        <f t="shared" ref="CK838" si="16288">AC838/AC839</f>
        <v>0</v>
      </c>
    </row>
    <row r="839" spans="1:89" ht="15" thickTop="1" thickBot="1" x14ac:dyDescent="0.2">
      <c r="A839" s="269" t="s">
        <v>13</v>
      </c>
      <c r="B839" s="20">
        <f t="shared" ref="B839:AA839" si="16289">SUM(B816:B838)</f>
        <v>9118</v>
      </c>
      <c r="C839" s="21">
        <f t="shared" si="16289"/>
        <v>9482</v>
      </c>
      <c r="D839" s="20">
        <f t="shared" si="16289"/>
        <v>3589</v>
      </c>
      <c r="E839" s="21">
        <f t="shared" si="16289"/>
        <v>4403</v>
      </c>
      <c r="F839" s="20">
        <f t="shared" si="16289"/>
        <v>9432</v>
      </c>
      <c r="G839" s="21">
        <f t="shared" si="16289"/>
        <v>8157</v>
      </c>
      <c r="H839" s="20">
        <f t="shared" si="16289"/>
        <v>11389</v>
      </c>
      <c r="I839" s="21">
        <f t="shared" si="16289"/>
        <v>11439</v>
      </c>
      <c r="J839" s="20">
        <f t="shared" si="16289"/>
        <v>2460</v>
      </c>
      <c r="K839" s="21">
        <f t="shared" si="16289"/>
        <v>2204</v>
      </c>
      <c r="L839" s="20">
        <f t="shared" si="16289"/>
        <v>5949</v>
      </c>
      <c r="M839" s="21">
        <f t="shared" si="16289"/>
        <v>5484</v>
      </c>
      <c r="N839" s="20">
        <f t="shared" si="16289"/>
        <v>10990</v>
      </c>
      <c r="O839" s="21">
        <f t="shared" si="16289"/>
        <v>11259</v>
      </c>
      <c r="P839" s="20">
        <f t="shared" si="16289"/>
        <v>5720</v>
      </c>
      <c r="Q839" s="21">
        <f t="shared" si="16289"/>
        <v>5745</v>
      </c>
      <c r="R839" s="20">
        <f t="shared" si="16289"/>
        <v>7046</v>
      </c>
      <c r="S839" s="21">
        <f t="shared" si="16289"/>
        <v>7100</v>
      </c>
      <c r="T839" s="20">
        <f t="shared" si="16289"/>
        <v>1743</v>
      </c>
      <c r="U839" s="21">
        <f t="shared" si="16289"/>
        <v>1722</v>
      </c>
      <c r="V839" s="20">
        <f t="shared" si="16289"/>
        <v>6765</v>
      </c>
      <c r="W839" s="21">
        <f t="shared" si="16289"/>
        <v>6550</v>
      </c>
      <c r="X839" s="20">
        <f t="shared" si="16289"/>
        <v>5390</v>
      </c>
      <c r="Y839" s="21">
        <f t="shared" si="16289"/>
        <v>3729</v>
      </c>
      <c r="Z839" s="20">
        <f t="shared" si="16289"/>
        <v>9773</v>
      </c>
      <c r="AA839" s="21">
        <f t="shared" si="16289"/>
        <v>11894</v>
      </c>
      <c r="AB839" s="174">
        <f t="shared" ref="AB839:AC839" si="16290">SUM(AB815:AB838)</f>
        <v>89364</v>
      </c>
      <c r="AC839" s="175">
        <f t="shared" si="16290"/>
        <v>89168</v>
      </c>
      <c r="BI839" s="269" t="s">
        <v>13</v>
      </c>
      <c r="BJ839" s="155">
        <f>SUM(BJ815:BJ838)</f>
        <v>1</v>
      </c>
      <c r="BK839" s="156">
        <f t="shared" ref="BK839:CK839" si="16291">SUM(BK815:BK838)</f>
        <v>1</v>
      </c>
      <c r="BL839" s="155">
        <f t="shared" si="16291"/>
        <v>1</v>
      </c>
      <c r="BM839" s="156">
        <f t="shared" si="16291"/>
        <v>1</v>
      </c>
      <c r="BN839" s="155">
        <f t="shared" si="16291"/>
        <v>1</v>
      </c>
      <c r="BO839" s="156">
        <f t="shared" si="16291"/>
        <v>1</v>
      </c>
      <c r="BP839" s="155">
        <f t="shared" si="16291"/>
        <v>1</v>
      </c>
      <c r="BQ839" s="156">
        <f t="shared" si="16291"/>
        <v>1</v>
      </c>
      <c r="BR839" s="155">
        <f t="shared" si="16291"/>
        <v>1</v>
      </c>
      <c r="BS839" s="156">
        <f t="shared" si="16291"/>
        <v>1</v>
      </c>
      <c r="BT839" s="155">
        <f t="shared" si="16291"/>
        <v>1</v>
      </c>
      <c r="BU839" s="156">
        <f t="shared" si="16291"/>
        <v>1</v>
      </c>
      <c r="BV839" s="155">
        <f t="shared" si="16291"/>
        <v>1</v>
      </c>
      <c r="BW839" s="156">
        <f t="shared" si="16291"/>
        <v>1</v>
      </c>
      <c r="BX839" s="155">
        <f t="shared" si="16291"/>
        <v>1.0000000000000002</v>
      </c>
      <c r="BY839" s="156">
        <f t="shared" si="16291"/>
        <v>1</v>
      </c>
      <c r="BZ839" s="155">
        <f t="shared" si="16291"/>
        <v>1.0000000000000002</v>
      </c>
      <c r="CA839" s="156">
        <f t="shared" si="16291"/>
        <v>0.99999999999999989</v>
      </c>
      <c r="CB839" s="155">
        <f t="shared" si="16291"/>
        <v>1</v>
      </c>
      <c r="CC839" s="156">
        <f t="shared" si="16291"/>
        <v>1</v>
      </c>
      <c r="CD839" s="155">
        <f t="shared" si="16291"/>
        <v>1</v>
      </c>
      <c r="CE839" s="156">
        <f t="shared" si="16291"/>
        <v>1</v>
      </c>
      <c r="CF839" s="155">
        <f t="shared" si="16291"/>
        <v>1</v>
      </c>
      <c r="CG839" s="156">
        <f t="shared" si="16291"/>
        <v>1</v>
      </c>
      <c r="CH839" s="155">
        <f t="shared" si="16291"/>
        <v>1</v>
      </c>
      <c r="CI839" s="156">
        <f t="shared" si="16291"/>
        <v>1</v>
      </c>
      <c r="CJ839" s="155">
        <f t="shared" si="16291"/>
        <v>1</v>
      </c>
      <c r="CK839" s="156">
        <f t="shared" si="16291"/>
        <v>1</v>
      </c>
    </row>
    <row r="840" spans="1:89" ht="14" thickTop="1" x14ac:dyDescent="0.15">
      <c r="A840" s="187"/>
    </row>
    <row r="841" spans="1:89" x14ac:dyDescent="0.15">
      <c r="A841" s="214"/>
    </row>
    <row r="842" spans="1:89" x14ac:dyDescent="0.15">
      <c r="A842" s="301">
        <f>+A811+1</f>
        <v>44132</v>
      </c>
      <c r="B842" s="301"/>
      <c r="C842" s="301"/>
      <c r="D842" s="301"/>
      <c r="BI842" s="300">
        <f>+BI780+2</f>
        <v>44132</v>
      </c>
      <c r="BJ842" s="300"/>
      <c r="BK842" s="300"/>
      <c r="BL842" s="300"/>
    </row>
    <row r="843" spans="1:89" ht="14" thickBot="1" x14ac:dyDescent="0.2">
      <c r="AE843" s="272" t="s">
        <v>84</v>
      </c>
    </row>
    <row r="844" spans="1:89" ht="15" thickTop="1" thickBot="1" x14ac:dyDescent="0.2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 x14ac:dyDescent="0.2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 x14ac:dyDescent="0.15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693</v>
      </c>
      <c r="AG846" s="186">
        <f t="shared" ref="AG846:AV848" si="16292">SUMIF($A$9:$A$32,$AE846,C$846:C$869)</f>
        <v>411</v>
      </c>
      <c r="AH846" s="127">
        <f t="shared" si="16292"/>
        <v>280</v>
      </c>
      <c r="AI846" s="180">
        <f t="shared" si="16292"/>
        <v>267</v>
      </c>
      <c r="AJ846" s="126">
        <f t="shared" si="16292"/>
        <v>790</v>
      </c>
      <c r="AK846" s="128">
        <f t="shared" si="16292"/>
        <v>439</v>
      </c>
      <c r="AL846" s="127">
        <f t="shared" si="16292"/>
        <v>845</v>
      </c>
      <c r="AM846" s="180">
        <f t="shared" si="16292"/>
        <v>699</v>
      </c>
      <c r="AN846" s="126">
        <f t="shared" si="16292"/>
        <v>126</v>
      </c>
      <c r="AO846" s="128">
        <f t="shared" si="16292"/>
        <v>286</v>
      </c>
      <c r="AP846" s="127">
        <f t="shared" si="16292"/>
        <v>248</v>
      </c>
      <c r="AQ846" s="126">
        <f t="shared" si="16292"/>
        <v>652</v>
      </c>
      <c r="AR846" s="179">
        <f t="shared" si="16292"/>
        <v>846</v>
      </c>
      <c r="AS846" s="181">
        <f t="shared" si="16292"/>
        <v>1131</v>
      </c>
      <c r="AT846" s="126">
        <f t="shared" si="16292"/>
        <v>539</v>
      </c>
      <c r="AU846" s="128">
        <f t="shared" si="16292"/>
        <v>482</v>
      </c>
      <c r="AV846" s="127">
        <f t="shared" si="16292"/>
        <v>599</v>
      </c>
      <c r="AW846" s="180">
        <f t="shared" ref="AW846:BE848" si="16293">SUMIF($A$9:$A$32,$AE846,S$846:S$869)</f>
        <v>447</v>
      </c>
      <c r="AX846" s="126">
        <f t="shared" si="16293"/>
        <v>162</v>
      </c>
      <c r="AY846" s="128">
        <f t="shared" si="16293"/>
        <v>232</v>
      </c>
      <c r="AZ846" s="127">
        <f t="shared" si="16293"/>
        <v>273</v>
      </c>
      <c r="BA846" s="180">
        <f t="shared" si="16293"/>
        <v>534</v>
      </c>
      <c r="BB846" s="126">
        <f t="shared" si="16293"/>
        <v>425</v>
      </c>
      <c r="BC846" s="128">
        <f t="shared" si="16293"/>
        <v>367</v>
      </c>
      <c r="BD846" s="184">
        <f t="shared" si="16293"/>
        <v>803</v>
      </c>
      <c r="BE846" s="185">
        <f t="shared" si="16293"/>
        <v>821</v>
      </c>
      <c r="BF846" s="170">
        <f>AF846+AH846+AJ846+AL846+AN846+AP846+AR846+AT846+AV846+AX846+AZ846+BB846+BD846</f>
        <v>6629</v>
      </c>
      <c r="BG846" s="171">
        <f>AG846+AI846+AK846+AM846+AO846+AQ846+AS846+AU846+AW846+AY846+BA846+BC846+BE846</f>
        <v>6768</v>
      </c>
      <c r="BI846" s="125" t="s">
        <v>16</v>
      </c>
      <c r="BJ846" s="129">
        <f>B846/B870</f>
        <v>0</v>
      </c>
      <c r="BK846" s="130">
        <f t="shared" ref="BK846" si="16294">C846/C870</f>
        <v>0</v>
      </c>
      <c r="BL846" s="131">
        <f t="shared" ref="BL846" si="16295">D846/D870</f>
        <v>0</v>
      </c>
      <c r="BM846" s="132">
        <f t="shared" ref="BM846" si="16296">E846/E870</f>
        <v>0</v>
      </c>
      <c r="BN846" s="129">
        <f t="shared" ref="BN846" si="16297">F846/F870</f>
        <v>0</v>
      </c>
      <c r="BO846" s="130">
        <f t="shared" ref="BO846" si="16298">G846/G870</f>
        <v>0</v>
      </c>
      <c r="BP846" s="131">
        <f t="shared" ref="BP846" si="16299">H846/H870</f>
        <v>0</v>
      </c>
      <c r="BQ846" s="132">
        <f t="shared" ref="BQ846" si="16300">I846/I870</f>
        <v>0</v>
      </c>
      <c r="BR846" s="129">
        <f t="shared" ref="BR846" si="16301">J846/J870</f>
        <v>0</v>
      </c>
      <c r="BS846" s="130">
        <f t="shared" ref="BS846" si="16302">K846/K870</f>
        <v>0</v>
      </c>
      <c r="BT846" s="131">
        <f t="shared" ref="BT846" si="16303">L846/L870</f>
        <v>0</v>
      </c>
      <c r="BU846" s="129">
        <f t="shared" ref="BU846" si="16304">M846/M870</f>
        <v>0</v>
      </c>
      <c r="BV846" s="133">
        <f t="shared" ref="BV846" si="16305">N846/N870</f>
        <v>0</v>
      </c>
      <c r="BW846" s="134">
        <f t="shared" ref="BW846" si="16306">O846/O870</f>
        <v>0</v>
      </c>
      <c r="BX846" s="129">
        <f t="shared" ref="BX846" si="16307">P846/P870</f>
        <v>0</v>
      </c>
      <c r="BY846" s="130">
        <f t="shared" ref="BY846" si="16308">Q846/Q870</f>
        <v>0</v>
      </c>
      <c r="BZ846" s="131">
        <f t="shared" ref="BZ846" si="16309">R846/R870</f>
        <v>0</v>
      </c>
      <c r="CA846" s="132">
        <f t="shared" ref="CA846" si="16310">S846/S870</f>
        <v>0</v>
      </c>
      <c r="CB846" s="129">
        <f t="shared" ref="CB846" si="16311">T846/T870</f>
        <v>0</v>
      </c>
      <c r="CC846" s="130">
        <f t="shared" ref="CC846" si="16312">U846/U870</f>
        <v>0</v>
      </c>
      <c r="CD846" s="131">
        <f t="shared" ref="CD846" si="16313">V846/V870</f>
        <v>0</v>
      </c>
      <c r="CE846" s="132">
        <f t="shared" ref="CE846" si="16314">W846/W870</f>
        <v>0</v>
      </c>
      <c r="CF846" s="129">
        <f t="shared" ref="CF846" si="16315">X846/X870</f>
        <v>0</v>
      </c>
      <c r="CG846" s="130">
        <f t="shared" ref="CG846" si="16316">Y846/Y870</f>
        <v>0</v>
      </c>
      <c r="CH846" s="131">
        <f t="shared" ref="CH846" si="16317">Z846/Z870</f>
        <v>0</v>
      </c>
      <c r="CI846" s="129">
        <f t="shared" ref="CI846" si="16318">AA846/AA870</f>
        <v>0</v>
      </c>
      <c r="CJ846" s="135">
        <f t="shared" ref="CJ846" si="16319">AB846/AB870</f>
        <v>0</v>
      </c>
      <c r="CK846" s="136">
        <f t="shared" ref="CK846" si="16320">AC846/AC870</f>
        <v>0</v>
      </c>
    </row>
    <row r="847" spans="1:89" x14ac:dyDescent="0.15">
      <c r="A847" s="137" t="s">
        <v>17</v>
      </c>
      <c r="B847" s="189">
        <v>117</v>
      </c>
      <c r="C847" s="190">
        <v>1</v>
      </c>
      <c r="D847" s="191">
        <v>67</v>
      </c>
      <c r="E847" s="192">
        <v>2</v>
      </c>
      <c r="F847" s="189">
        <v>255</v>
      </c>
      <c r="G847" s="193">
        <v>2</v>
      </c>
      <c r="H847" s="191">
        <v>150</v>
      </c>
      <c r="I847" s="192">
        <v>16</v>
      </c>
      <c r="J847" s="189">
        <v>6</v>
      </c>
      <c r="K847" s="193">
        <v>6</v>
      </c>
      <c r="L847" s="191">
        <v>14</v>
      </c>
      <c r="M847" s="189">
        <v>30</v>
      </c>
      <c r="N847" s="194">
        <v>37</v>
      </c>
      <c r="O847" s="195">
        <v>53</v>
      </c>
      <c r="P847" s="189">
        <v>17</v>
      </c>
      <c r="Q847" s="193">
        <v>24</v>
      </c>
      <c r="R847" s="191">
        <v>12</v>
      </c>
      <c r="S847" s="192">
        <v>18</v>
      </c>
      <c r="T847" s="189">
        <v>0</v>
      </c>
      <c r="U847" s="193">
        <v>0</v>
      </c>
      <c r="V847" s="191">
        <v>1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9" si="16321">SUM(B847,D847,F847,H847,J847,L847,N847,P847,R847,T847,V847,X847,Z847)</f>
        <v>676</v>
      </c>
      <c r="AC847" s="173">
        <f t="shared" ref="AC847:AC869" si="16322">SUM(C847,E847,G847,I847,K847,M847,O847,Q847,S847,U847,W847,Y847,AA847)</f>
        <v>152</v>
      </c>
      <c r="AE847" s="277" t="str">
        <f>$AE$10</f>
        <v>08:00 - 08:59</v>
      </c>
      <c r="AF847" s="126">
        <f>SUMIF($A$9:$A$32,$AE847,B$846:B$869)</f>
        <v>674</v>
      </c>
      <c r="AG847" s="190">
        <f t="shared" si="16292"/>
        <v>432</v>
      </c>
      <c r="AH847" s="191">
        <f t="shared" si="16292"/>
        <v>261</v>
      </c>
      <c r="AI847" s="192">
        <f t="shared" si="16292"/>
        <v>285</v>
      </c>
      <c r="AJ847" s="278">
        <f t="shared" si="16292"/>
        <v>854</v>
      </c>
      <c r="AK847" s="193">
        <f t="shared" si="16292"/>
        <v>365</v>
      </c>
      <c r="AL847" s="191">
        <f t="shared" si="16292"/>
        <v>802</v>
      </c>
      <c r="AM847" s="192">
        <f t="shared" si="16292"/>
        <v>650</v>
      </c>
      <c r="AN847" s="278">
        <f t="shared" si="16292"/>
        <v>103</v>
      </c>
      <c r="AO847" s="193">
        <f t="shared" si="16292"/>
        <v>244</v>
      </c>
      <c r="AP847" s="191">
        <f t="shared" si="16292"/>
        <v>283</v>
      </c>
      <c r="AQ847" s="278">
        <f t="shared" si="16292"/>
        <v>596</v>
      </c>
      <c r="AR847" s="194">
        <f t="shared" si="16292"/>
        <v>736</v>
      </c>
      <c r="AS847" s="195">
        <f t="shared" si="16292"/>
        <v>1003</v>
      </c>
      <c r="AT847" s="278">
        <f t="shared" si="16292"/>
        <v>451</v>
      </c>
      <c r="AU847" s="193">
        <f t="shared" si="16292"/>
        <v>417</v>
      </c>
      <c r="AV847" s="191">
        <f t="shared" si="16292"/>
        <v>648</v>
      </c>
      <c r="AW847" s="192">
        <f t="shared" si="16293"/>
        <v>414</v>
      </c>
      <c r="AX847" s="278">
        <f t="shared" si="16293"/>
        <v>85</v>
      </c>
      <c r="AY847" s="193">
        <f t="shared" si="16293"/>
        <v>206</v>
      </c>
      <c r="AZ847" s="191">
        <f t="shared" si="16293"/>
        <v>309</v>
      </c>
      <c r="BA847" s="192">
        <f t="shared" si="16293"/>
        <v>555</v>
      </c>
      <c r="BB847" s="278">
        <f t="shared" si="16293"/>
        <v>377</v>
      </c>
      <c r="BC847" s="193">
        <f t="shared" si="16293"/>
        <v>320</v>
      </c>
      <c r="BD847" s="191">
        <f t="shared" si="16293"/>
        <v>728</v>
      </c>
      <c r="BE847" s="278">
        <f t="shared" si="16293"/>
        <v>636</v>
      </c>
      <c r="BF847" s="172">
        <f>SUM(AF847,AH847,AJ847,AL847,AN847,AP847,AR847,AT847,AV847,AX847,AZ847,BB847,BD847)</f>
        <v>6311</v>
      </c>
      <c r="BG847" s="173">
        <f>SUM(AG847,AI847,AK847,AM847,AO847,AQ847,AS847,AU847,AW847,AY847,BA847,BC847,BE847)</f>
        <v>6123</v>
      </c>
      <c r="BI847" s="137" t="s">
        <v>17</v>
      </c>
      <c r="BJ847" s="129">
        <f>B847/B870</f>
        <v>1.29783693843594E-2</v>
      </c>
      <c r="BK847" s="130">
        <f t="shared" ref="BK847" si="16323">C847/C870</f>
        <v>1.0396091069757771E-4</v>
      </c>
      <c r="BL847" s="131">
        <f t="shared" ref="BL847" si="16324">D847/D870</f>
        <v>1.9072018218047253E-2</v>
      </c>
      <c r="BM847" s="132">
        <f t="shared" ref="BM847" si="16325">E847/E870</f>
        <v>4.5116174148432213E-4</v>
      </c>
      <c r="BN847" s="129">
        <f t="shared" ref="BN847" si="16326">F847/F870</f>
        <v>2.6411185914034178E-2</v>
      </c>
      <c r="BO847" s="130">
        <f t="shared" ref="BO847" si="16327">G847/G870</f>
        <v>2.3843586075345731E-4</v>
      </c>
      <c r="BP847" s="131">
        <f t="shared" ref="BP847" si="16328">H847/H870</f>
        <v>1.3115327446008568E-2</v>
      </c>
      <c r="BQ847" s="132">
        <f t="shared" ref="BQ847" si="16329">I847/I870</f>
        <v>1.3730369861838154E-3</v>
      </c>
      <c r="BR847" s="129">
        <f t="shared" ref="BR847" si="16330">J847/J870</f>
        <v>2.2480329711502436E-3</v>
      </c>
      <c r="BS847" s="130">
        <f t="shared" ref="BS847" si="16331">K847/K870</f>
        <v>2.4691358024691358E-3</v>
      </c>
      <c r="BT847" s="131">
        <f t="shared" ref="BT847" si="16332">L847/L870</f>
        <v>2.2764227642276423E-3</v>
      </c>
      <c r="BU847" s="129">
        <f t="shared" ref="BU847" si="16333">M847/M870</f>
        <v>5.1484468851896344E-3</v>
      </c>
      <c r="BV847" s="133">
        <f t="shared" ref="BV847" si="16334">N847/N870</f>
        <v>3.219350909249108E-3</v>
      </c>
      <c r="BW847" s="134">
        <f t="shared" ref="BW847" si="16335">O847/O870</f>
        <v>4.6054918317692036E-3</v>
      </c>
      <c r="BX847" s="129">
        <f t="shared" ref="BX847" si="16336">P847/P870</f>
        <v>2.8015820698747526E-3</v>
      </c>
      <c r="BY847" s="130">
        <f t="shared" ref="BY847" si="16337">Q847/Q870</f>
        <v>4.10958904109589E-3</v>
      </c>
      <c r="BZ847" s="131">
        <f t="shared" ref="BZ847" si="16338">R847/R870</f>
        <v>1.6632016632016633E-3</v>
      </c>
      <c r="CA847" s="132">
        <f t="shared" ref="CA847" si="16339">S847/S870</f>
        <v>2.4807056229327455E-3</v>
      </c>
      <c r="CB847" s="129">
        <f t="shared" ref="CB847" si="16340">T847/T870</f>
        <v>0</v>
      </c>
      <c r="CC847" s="130">
        <f t="shared" ref="CC847" si="16341">U847/U870</f>
        <v>0</v>
      </c>
      <c r="CD847" s="131">
        <f t="shared" ref="CD847" si="16342">V847/V870</f>
        <v>1.4432096983691729E-4</v>
      </c>
      <c r="CE847" s="132">
        <f t="shared" ref="CE847" si="16343">W847/W870</f>
        <v>0</v>
      </c>
      <c r="CF847" s="129">
        <f t="shared" ref="CF847" si="16344">X847/X870</f>
        <v>0</v>
      </c>
      <c r="CG847" s="130">
        <f t="shared" ref="CG847" si="16345">Y847/Y870</f>
        <v>0</v>
      </c>
      <c r="CH847" s="131">
        <f t="shared" ref="CH847" si="16346">Z847/Z870</f>
        <v>0</v>
      </c>
      <c r="CI847" s="129">
        <f t="shared" ref="CI847" si="16347">AA847/AA870</f>
        <v>0</v>
      </c>
      <c r="CJ847" s="135">
        <f t="shared" ref="CJ847" si="16348">AB847/AB870</f>
        <v>7.3743577436210716E-3</v>
      </c>
      <c r="CK847" s="136">
        <f t="shared" ref="CK847" si="16349">AC847/AC870</f>
        <v>1.6630924766948226E-3</v>
      </c>
    </row>
    <row r="848" spans="1:89" ht="14" thickBot="1" x14ac:dyDescent="0.2">
      <c r="A848" s="146" t="s">
        <v>18</v>
      </c>
      <c r="B848" s="196">
        <v>526</v>
      </c>
      <c r="C848" s="197">
        <v>0</v>
      </c>
      <c r="D848" s="198">
        <v>170</v>
      </c>
      <c r="E848" s="199">
        <v>3</v>
      </c>
      <c r="F848" s="196">
        <v>644</v>
      </c>
      <c r="G848" s="200">
        <v>15</v>
      </c>
      <c r="H848" s="198">
        <v>466</v>
      </c>
      <c r="I848" s="199">
        <v>111</v>
      </c>
      <c r="J848" s="196">
        <v>39</v>
      </c>
      <c r="K848" s="200">
        <v>68</v>
      </c>
      <c r="L848" s="198">
        <v>96</v>
      </c>
      <c r="M848" s="196">
        <v>210</v>
      </c>
      <c r="N848" s="201">
        <v>356</v>
      </c>
      <c r="O848" s="202">
        <v>395</v>
      </c>
      <c r="P848" s="196">
        <v>209</v>
      </c>
      <c r="Q848" s="200">
        <v>287</v>
      </c>
      <c r="R848" s="198">
        <v>182</v>
      </c>
      <c r="S848" s="199">
        <v>192</v>
      </c>
      <c r="T848" s="196">
        <v>29</v>
      </c>
      <c r="U848" s="200">
        <v>90</v>
      </c>
      <c r="V848" s="198">
        <v>152</v>
      </c>
      <c r="W848" s="199">
        <v>234</v>
      </c>
      <c r="X848" s="196">
        <v>166</v>
      </c>
      <c r="Y848" s="200">
        <v>175</v>
      </c>
      <c r="Z848" s="198">
        <v>375</v>
      </c>
      <c r="AA848" s="196">
        <v>260</v>
      </c>
      <c r="AB848" s="172">
        <f>SUM(B848,D848,F848,H848,J848,L848,N848,P848,R848,T848,V848,X848,Z848)</f>
        <v>3410</v>
      </c>
      <c r="AC848" s="173">
        <f t="shared" si="16322"/>
        <v>2040</v>
      </c>
      <c r="AE848" s="275">
        <f>$AE$11</f>
        <v>0</v>
      </c>
      <c r="AF848" s="126">
        <f>SUMIF($A$9:$A$32,$AE848,B$846:B$869)</f>
        <v>0</v>
      </c>
      <c r="AG848" s="197">
        <f t="shared" si="16292"/>
        <v>0</v>
      </c>
      <c r="AH848" s="198">
        <f t="shared" si="16292"/>
        <v>0</v>
      </c>
      <c r="AI848" s="199">
        <f t="shared" si="16292"/>
        <v>0</v>
      </c>
      <c r="AJ848" s="196">
        <f t="shared" si="16292"/>
        <v>0</v>
      </c>
      <c r="AK848" s="200">
        <f t="shared" si="16292"/>
        <v>0</v>
      </c>
      <c r="AL848" s="198">
        <f t="shared" si="16292"/>
        <v>0</v>
      </c>
      <c r="AM848" s="199">
        <f t="shared" si="16292"/>
        <v>0</v>
      </c>
      <c r="AN848" s="196">
        <f t="shared" si="16292"/>
        <v>0</v>
      </c>
      <c r="AO848" s="200">
        <f t="shared" si="16292"/>
        <v>0</v>
      </c>
      <c r="AP848" s="198">
        <f t="shared" si="16292"/>
        <v>0</v>
      </c>
      <c r="AQ848" s="196">
        <f t="shared" si="16292"/>
        <v>0</v>
      </c>
      <c r="AR848" s="201">
        <f t="shared" si="16292"/>
        <v>0</v>
      </c>
      <c r="AS848" s="202">
        <f t="shared" si="16292"/>
        <v>0</v>
      </c>
      <c r="AT848" s="196">
        <f t="shared" si="16292"/>
        <v>0</v>
      </c>
      <c r="AU848" s="200">
        <f t="shared" si="16292"/>
        <v>0</v>
      </c>
      <c r="AV848" s="198">
        <f t="shared" si="16292"/>
        <v>0</v>
      </c>
      <c r="AW848" s="199">
        <f t="shared" si="16293"/>
        <v>0</v>
      </c>
      <c r="AX848" s="196">
        <f t="shared" si="16293"/>
        <v>0</v>
      </c>
      <c r="AY848" s="200">
        <f t="shared" si="16293"/>
        <v>0</v>
      </c>
      <c r="AZ848" s="198">
        <f t="shared" si="16293"/>
        <v>0</v>
      </c>
      <c r="BA848" s="199">
        <f t="shared" si="16293"/>
        <v>0</v>
      </c>
      <c r="BB848" s="196">
        <f t="shared" si="16293"/>
        <v>0</v>
      </c>
      <c r="BC848" s="200">
        <f t="shared" si="16293"/>
        <v>0</v>
      </c>
      <c r="BD848" s="198">
        <f t="shared" si="16293"/>
        <v>0</v>
      </c>
      <c r="BE848" s="196">
        <f t="shared" si="16293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5.8347199112590127E-2</v>
      </c>
      <c r="BK848" s="130">
        <f t="shared" ref="BK848" si="16350">C848/C870</f>
        <v>0</v>
      </c>
      <c r="BL848" s="131">
        <f t="shared" ref="BL848" si="16351">D848/D870</f>
        <v>4.8391688015940792E-2</v>
      </c>
      <c r="BM848" s="132">
        <f t="shared" ref="BM848" si="16352">E848/E870</f>
        <v>6.7674261222648319E-4</v>
      </c>
      <c r="BN848" s="129">
        <f t="shared" ref="BN848" si="16353">F848/F870</f>
        <v>6.6701191092698078E-2</v>
      </c>
      <c r="BO848" s="130">
        <f t="shared" ref="BO848" si="16354">G848/G870</f>
        <v>1.7882689556509299E-3</v>
      </c>
      <c r="BP848" s="131">
        <f t="shared" ref="BP848" si="16355">H848/H870</f>
        <v>4.0744950598933287E-2</v>
      </c>
      <c r="BQ848" s="132">
        <f t="shared" ref="BQ848" si="16356">I848/I870</f>
        <v>9.5254440916502196E-3</v>
      </c>
      <c r="BR848" s="129">
        <f t="shared" ref="BR848" si="16357">J848/J870</f>
        <v>1.4612214312476583E-2</v>
      </c>
      <c r="BS848" s="130">
        <f t="shared" ref="BS848" si="16358">K848/K870</f>
        <v>2.7983539094650206E-2</v>
      </c>
      <c r="BT848" s="131">
        <f t="shared" ref="BT848" si="16359">L848/L870</f>
        <v>1.5609756097560976E-2</v>
      </c>
      <c r="BU848" s="129">
        <f t="shared" ref="BU848" si="16360">M848/M870</f>
        <v>3.6039128196327444E-2</v>
      </c>
      <c r="BV848" s="133">
        <f t="shared" ref="BV848" si="16361">N848/N870</f>
        <v>3.0975376316018446E-2</v>
      </c>
      <c r="BW848" s="134">
        <f t="shared" ref="BW848" si="16362">O848/O870</f>
        <v>3.43239485575252E-2</v>
      </c>
      <c r="BX848" s="129">
        <f t="shared" ref="BX848" si="16363">P848/P870</f>
        <v>3.4442979564930781E-2</v>
      </c>
      <c r="BY848" s="130">
        <f t="shared" ref="BY848" si="16364">Q848/Q870</f>
        <v>4.9143835616438356E-2</v>
      </c>
      <c r="BZ848" s="131">
        <f t="shared" ref="BZ848" si="16365">R848/R870</f>
        <v>2.5225225225225224E-2</v>
      </c>
      <c r="CA848" s="132">
        <f t="shared" ref="CA848" si="16366">S848/S870</f>
        <v>2.6460859977949284E-2</v>
      </c>
      <c r="CB848" s="129">
        <f t="shared" ref="CB848" si="16367">T848/T870</f>
        <v>1.5803814713896459E-2</v>
      </c>
      <c r="CC848" s="130">
        <f t="shared" ref="CC848" si="16368">U848/U870</f>
        <v>5.2662375658279699E-2</v>
      </c>
      <c r="CD848" s="131">
        <f t="shared" ref="CD848" si="16369">V848/V870</f>
        <v>2.193678741521143E-2</v>
      </c>
      <c r="CE848" s="132">
        <f t="shared" ref="CE848" si="16370">W848/W870</f>
        <v>3.4692364714603408E-2</v>
      </c>
      <c r="CF848" s="129">
        <f t="shared" ref="CF848" si="16371">X848/X870</f>
        <v>3.0820646119569254E-2</v>
      </c>
      <c r="CG848" s="130">
        <f t="shared" ref="CG848" si="16372">Y848/Y870</f>
        <v>4.9659477866061293E-2</v>
      </c>
      <c r="CH848" s="131">
        <f t="shared" ref="CH848" si="16373">Z848/Z870</f>
        <v>3.6393633540372672E-2</v>
      </c>
      <c r="CI848" s="129">
        <f t="shared" ref="CI848" si="16374">AA848/AA870</f>
        <v>2.086007702182285E-2</v>
      </c>
      <c r="CJ848" s="135">
        <f t="shared" ref="CJ848" si="16375">AB848/AB870</f>
        <v>3.7199053115011621E-2</v>
      </c>
      <c r="CK848" s="136">
        <f t="shared" ref="CK848" si="16376">AC848/AC870</f>
        <v>2.2320451660904198E-2</v>
      </c>
    </row>
    <row r="849" spans="1:89" ht="15" thickTop="1" thickBot="1" x14ac:dyDescent="0.2">
      <c r="A849" s="137" t="s">
        <v>19</v>
      </c>
      <c r="B849" s="189">
        <v>845</v>
      </c>
      <c r="C849" s="190">
        <v>260</v>
      </c>
      <c r="D849" s="191">
        <v>277</v>
      </c>
      <c r="E849" s="192">
        <v>204</v>
      </c>
      <c r="F849" s="189">
        <v>786</v>
      </c>
      <c r="G849" s="193">
        <v>402</v>
      </c>
      <c r="H849" s="191">
        <v>760</v>
      </c>
      <c r="I849" s="192">
        <v>561</v>
      </c>
      <c r="J849" s="189">
        <v>83</v>
      </c>
      <c r="K849" s="193">
        <v>206</v>
      </c>
      <c r="L849" s="191">
        <v>262</v>
      </c>
      <c r="M849" s="189">
        <v>427</v>
      </c>
      <c r="N849" s="194">
        <v>682</v>
      </c>
      <c r="O849" s="195">
        <v>880</v>
      </c>
      <c r="P849" s="189">
        <v>471</v>
      </c>
      <c r="Q849" s="193">
        <v>410</v>
      </c>
      <c r="R849" s="191">
        <v>480</v>
      </c>
      <c r="S849" s="192">
        <v>401</v>
      </c>
      <c r="T849" s="189">
        <v>61</v>
      </c>
      <c r="U849" s="193">
        <v>232</v>
      </c>
      <c r="V849" s="191">
        <v>327</v>
      </c>
      <c r="W849" s="192">
        <v>483</v>
      </c>
      <c r="X849" s="189">
        <v>392</v>
      </c>
      <c r="Y849" s="193">
        <v>292</v>
      </c>
      <c r="Z849" s="191">
        <v>686</v>
      </c>
      <c r="AA849" s="189">
        <v>571</v>
      </c>
      <c r="AB849" s="172">
        <f t="shared" si="16321"/>
        <v>6112</v>
      </c>
      <c r="AC849" s="173">
        <f t="shared" si="16322"/>
        <v>5329</v>
      </c>
      <c r="AE849" s="269" t="s">
        <v>13</v>
      </c>
      <c r="AF849" s="20">
        <f t="shared" ref="AF849:BG849" si="16377">SUM(AF846:AF848)</f>
        <v>1367</v>
      </c>
      <c r="AG849" s="21">
        <f t="shared" si="16377"/>
        <v>843</v>
      </c>
      <c r="AH849" s="20">
        <f t="shared" si="16377"/>
        <v>541</v>
      </c>
      <c r="AI849" s="21">
        <f t="shared" si="16377"/>
        <v>552</v>
      </c>
      <c r="AJ849" s="20">
        <f t="shared" si="16377"/>
        <v>1644</v>
      </c>
      <c r="AK849" s="21">
        <f t="shared" si="16377"/>
        <v>804</v>
      </c>
      <c r="AL849" s="20">
        <f t="shared" si="16377"/>
        <v>1647</v>
      </c>
      <c r="AM849" s="21">
        <f t="shared" si="16377"/>
        <v>1349</v>
      </c>
      <c r="AN849" s="20">
        <f t="shared" si="16377"/>
        <v>229</v>
      </c>
      <c r="AO849" s="21">
        <f t="shared" si="16377"/>
        <v>530</v>
      </c>
      <c r="AP849" s="20">
        <f t="shared" si="16377"/>
        <v>531</v>
      </c>
      <c r="AQ849" s="21">
        <f t="shared" si="16377"/>
        <v>1248</v>
      </c>
      <c r="AR849" s="20">
        <f t="shared" si="16377"/>
        <v>1582</v>
      </c>
      <c r="AS849" s="21">
        <f t="shared" si="16377"/>
        <v>2134</v>
      </c>
      <c r="AT849" s="20">
        <f t="shared" si="16377"/>
        <v>990</v>
      </c>
      <c r="AU849" s="21">
        <f t="shared" si="16377"/>
        <v>899</v>
      </c>
      <c r="AV849" s="20">
        <f t="shared" si="16377"/>
        <v>1247</v>
      </c>
      <c r="AW849" s="21">
        <f t="shared" si="16377"/>
        <v>861</v>
      </c>
      <c r="AX849" s="20">
        <f t="shared" si="16377"/>
        <v>247</v>
      </c>
      <c r="AY849" s="21">
        <f t="shared" si="16377"/>
        <v>438</v>
      </c>
      <c r="AZ849" s="20">
        <f t="shared" si="16377"/>
        <v>582</v>
      </c>
      <c r="BA849" s="21">
        <f t="shared" si="16377"/>
        <v>1089</v>
      </c>
      <c r="BB849" s="20">
        <f t="shared" si="16377"/>
        <v>802</v>
      </c>
      <c r="BC849" s="21">
        <f t="shared" si="16377"/>
        <v>687</v>
      </c>
      <c r="BD849" s="20">
        <f t="shared" si="16377"/>
        <v>1531</v>
      </c>
      <c r="BE849" s="21">
        <f t="shared" si="16377"/>
        <v>1457</v>
      </c>
      <c r="BF849" s="174">
        <f t="shared" si="16377"/>
        <v>12940</v>
      </c>
      <c r="BG849" s="175">
        <f t="shared" si="16377"/>
        <v>12891</v>
      </c>
      <c r="BI849" s="137" t="s">
        <v>19</v>
      </c>
      <c r="BJ849" s="129">
        <f>B849/B870</f>
        <v>9.3732667775929007E-2</v>
      </c>
      <c r="BK849" s="130">
        <f t="shared" ref="BK849" si="16378">C849/C870</f>
        <v>2.7029836781370206E-2</v>
      </c>
      <c r="BL849" s="131">
        <f t="shared" ref="BL849" si="16379">D849/D870</f>
        <v>7.8849985767150577E-2</v>
      </c>
      <c r="BM849" s="132">
        <f t="shared" ref="BM849" si="16380">E849/E870</f>
        <v>4.6018497631400861E-2</v>
      </c>
      <c r="BN849" s="129">
        <f t="shared" ref="BN849" si="16381">F849/F870</f>
        <v>8.1408596582081827E-2</v>
      </c>
      <c r="BO849" s="130">
        <f t="shared" ref="BO849" si="16382">G849/G870</f>
        <v>4.7925608011444923E-2</v>
      </c>
      <c r="BP849" s="131">
        <f t="shared" ref="BP849" si="16383">H849/H870</f>
        <v>6.6450992393110087E-2</v>
      </c>
      <c r="BQ849" s="132">
        <f t="shared" ref="BQ849" si="16384">I849/I870</f>
        <v>4.8142109328070025E-2</v>
      </c>
      <c r="BR849" s="129">
        <f t="shared" ref="BR849" si="16385">J849/J870</f>
        <v>3.1097789434245036E-2</v>
      </c>
      <c r="BS849" s="130">
        <f t="shared" ref="BS849" si="16386">K849/K870</f>
        <v>8.4773662551440324E-2</v>
      </c>
      <c r="BT849" s="131">
        <f t="shared" ref="BT849" si="16387">L849/L870</f>
        <v>4.2601626016260163E-2</v>
      </c>
      <c r="BU849" s="129">
        <f t="shared" ref="BU849" si="16388">M849/M870</f>
        <v>7.3279560665865801E-2</v>
      </c>
      <c r="BV849" s="133">
        <f t="shared" ref="BV849" si="16389">N849/N870</f>
        <v>5.93404681110241E-2</v>
      </c>
      <c r="BW849" s="134">
        <f t="shared" ref="BW849" si="16390">O849/O870</f>
        <v>7.6468543621828297E-2</v>
      </c>
      <c r="BX849" s="129">
        <f t="shared" ref="BX849" si="16391">P849/P870</f>
        <v>7.7620303230059334E-2</v>
      </c>
      <c r="BY849" s="130">
        <f t="shared" ref="BY849" si="16392">Q849/Q870</f>
        <v>7.0205479452054798E-2</v>
      </c>
      <c r="BZ849" s="131">
        <f t="shared" ref="BZ849" si="16393">R849/R870</f>
        <v>6.6528066528066532E-2</v>
      </c>
      <c r="CA849" s="132">
        <f t="shared" ref="CA849" si="16394">S849/S870</f>
        <v>5.526460859977949E-2</v>
      </c>
      <c r="CB849" s="129">
        <f t="shared" ref="CB849" si="16395">T849/T870</f>
        <v>3.3242506811989099E-2</v>
      </c>
      <c r="CC849" s="130">
        <f t="shared" ref="CC849" si="16396">U849/U870</f>
        <v>0.13575190169689877</v>
      </c>
      <c r="CD849" s="131">
        <f t="shared" ref="CD849" si="16397">V849/V870</f>
        <v>4.7192957136671959E-2</v>
      </c>
      <c r="CE849" s="132">
        <f t="shared" ref="CE849" si="16398">W849/W870</f>
        <v>7.1608598962194223E-2</v>
      </c>
      <c r="CF849" s="129">
        <f t="shared" ref="CF849" si="16399">X849/X870</f>
        <v>7.2781284812476796E-2</v>
      </c>
      <c r="CG849" s="130">
        <f t="shared" ref="CG849" si="16400">Y849/Y870</f>
        <v>8.2860385925085128E-2</v>
      </c>
      <c r="CH849" s="131">
        <f t="shared" ref="CH849" si="16401">Z849/Z870</f>
        <v>6.6576086956521743E-2</v>
      </c>
      <c r="CI849" s="129">
        <f t="shared" ref="CI849" si="16402">AA849/AA870</f>
        <v>4.5811938382541717E-2</v>
      </c>
      <c r="CJ849" s="135">
        <f t="shared" ref="CJ849" si="16403">AB849/AB870</f>
        <v>6.6674666463035492E-2</v>
      </c>
      <c r="CK849" s="136">
        <f t="shared" ref="CK849" si="16404">AC849/AC870</f>
        <v>5.830670926517572E-2</v>
      </c>
    </row>
    <row r="850" spans="1:89" ht="14" thickTop="1" x14ac:dyDescent="0.15">
      <c r="A850" s="146" t="s">
        <v>20</v>
      </c>
      <c r="B850" s="196">
        <v>693</v>
      </c>
      <c r="C850" s="197">
        <v>411</v>
      </c>
      <c r="D850" s="198">
        <v>280</v>
      </c>
      <c r="E850" s="199">
        <v>267</v>
      </c>
      <c r="F850" s="196">
        <v>790</v>
      </c>
      <c r="G850" s="200">
        <v>439</v>
      </c>
      <c r="H850" s="198">
        <v>845</v>
      </c>
      <c r="I850" s="199">
        <v>699</v>
      </c>
      <c r="J850" s="196">
        <v>126</v>
      </c>
      <c r="K850" s="200">
        <v>286</v>
      </c>
      <c r="L850" s="198">
        <v>248</v>
      </c>
      <c r="M850" s="196">
        <v>652</v>
      </c>
      <c r="N850" s="201">
        <v>846</v>
      </c>
      <c r="O850" s="202">
        <v>1131</v>
      </c>
      <c r="P850" s="196">
        <v>539</v>
      </c>
      <c r="Q850" s="200">
        <v>482</v>
      </c>
      <c r="R850" s="198">
        <v>599</v>
      </c>
      <c r="S850" s="199">
        <v>447</v>
      </c>
      <c r="T850" s="196">
        <v>162</v>
      </c>
      <c r="U850" s="200">
        <v>232</v>
      </c>
      <c r="V850" s="198">
        <v>273</v>
      </c>
      <c r="W850" s="199">
        <v>534</v>
      </c>
      <c r="X850" s="196">
        <v>425</v>
      </c>
      <c r="Y850" s="200">
        <v>367</v>
      </c>
      <c r="Z850" s="198">
        <v>803</v>
      </c>
      <c r="AA850" s="196">
        <v>821</v>
      </c>
      <c r="AB850" s="172">
        <f t="shared" si="16321"/>
        <v>6629</v>
      </c>
      <c r="AC850" s="173">
        <f t="shared" si="16322"/>
        <v>6768</v>
      </c>
      <c r="BI850" s="146" t="s">
        <v>20</v>
      </c>
      <c r="BJ850" s="129">
        <f>B850/B870</f>
        <v>7.6871880199667217E-2</v>
      </c>
      <c r="BK850" s="130">
        <f t="shared" ref="BK850" si="16405">C850/C870</f>
        <v>4.2727934296704441E-2</v>
      </c>
      <c r="BL850" s="131">
        <f t="shared" ref="BL850" si="16406">D850/D870</f>
        <v>7.9703956732137773E-2</v>
      </c>
      <c r="BM850" s="132">
        <f t="shared" ref="BM850" si="16407">E850/E870</f>
        <v>6.0230092488157007E-2</v>
      </c>
      <c r="BN850" s="129">
        <f t="shared" ref="BN850" si="16408">F850/F870</f>
        <v>8.1822889694458834E-2</v>
      </c>
      <c r="BO850" s="130">
        <f t="shared" ref="BO850" si="16409">G850/G870</f>
        <v>5.2336671435383883E-2</v>
      </c>
      <c r="BP850" s="131">
        <f t="shared" ref="BP850" si="16410">H850/H870</f>
        <v>7.3883011279181607E-2</v>
      </c>
      <c r="BQ850" s="132">
        <f t="shared" ref="BQ850" si="16411">I850/I870</f>
        <v>5.9984553333905434E-2</v>
      </c>
      <c r="BR850" s="129">
        <f t="shared" ref="BR850" si="16412">J850/J870</f>
        <v>4.7208692394155115E-2</v>
      </c>
      <c r="BS850" s="130">
        <f t="shared" ref="BS850" si="16413">K850/K870</f>
        <v>0.1176954732510288</v>
      </c>
      <c r="BT850" s="131">
        <f t="shared" ref="BT850" si="16414">L850/L870</f>
        <v>4.0325203252032524E-2</v>
      </c>
      <c r="BU850" s="129">
        <f t="shared" ref="BU850" si="16415">M850/M870</f>
        <v>0.11189291230478805</v>
      </c>
      <c r="BV850" s="133">
        <f t="shared" ref="BV850" si="16416">N850/N870</f>
        <v>7.3610023492560683E-2</v>
      </c>
      <c r="BW850" s="134">
        <f t="shared" ref="BW850" si="16417">O850/O870</f>
        <v>9.8279457768508868E-2</v>
      </c>
      <c r="BX850" s="129">
        <f t="shared" ref="BX850" si="16418">P850/P870</f>
        <v>8.8826631509558343E-2</v>
      </c>
      <c r="BY850" s="130">
        <f t="shared" ref="BY850" si="16419">Q850/Q870</f>
        <v>8.253424657534246E-2</v>
      </c>
      <c r="BZ850" s="131">
        <f t="shared" ref="BZ850" si="16420">R850/R870</f>
        <v>8.3021483021483017E-2</v>
      </c>
      <c r="CA850" s="132">
        <f t="shared" ref="CA850" si="16421">S850/S870</f>
        <v>6.1604189636163174E-2</v>
      </c>
      <c r="CB850" s="129">
        <f t="shared" ref="CB850" si="16422">T850/T870</f>
        <v>8.8283378746594005E-2</v>
      </c>
      <c r="CC850" s="130">
        <f t="shared" ref="CC850" si="16423">U850/U870</f>
        <v>0.13575190169689877</v>
      </c>
      <c r="CD850" s="131">
        <f t="shared" ref="CD850" si="16424">V850/V870</f>
        <v>3.9399624765478425E-2</v>
      </c>
      <c r="CE850" s="132">
        <f t="shared" ref="CE850" si="16425">W850/W870</f>
        <v>7.9169755374351378E-2</v>
      </c>
      <c r="CF850" s="129">
        <f t="shared" ref="CF850" si="16426">X850/X870</f>
        <v>7.8908280727812849E-2</v>
      </c>
      <c r="CG850" s="130">
        <f t="shared" ref="CG850" si="16427">Y850/Y870</f>
        <v>0.10414301929625426</v>
      </c>
      <c r="CH850" s="131">
        <f t="shared" ref="CH850" si="16428">Z850/Z870</f>
        <v>7.7930900621118016E-2</v>
      </c>
      <c r="CI850" s="129">
        <f t="shared" ref="CI850" si="16429">AA850/AA870</f>
        <v>6.586970474967907E-2</v>
      </c>
      <c r="CJ850" s="135">
        <f t="shared" ref="CJ850" si="16430">AB850/AB870</f>
        <v>7.2314522903053374E-2</v>
      </c>
      <c r="CK850" s="136">
        <f t="shared" ref="CK850" si="16431">AC850/AC870</f>
        <v>7.4051380804411565E-2</v>
      </c>
    </row>
    <row r="851" spans="1:89" ht="14" thickBot="1" x14ac:dyDescent="0.2">
      <c r="A851" s="137" t="s">
        <v>21</v>
      </c>
      <c r="B851" s="189">
        <v>674</v>
      </c>
      <c r="C851" s="190">
        <v>432</v>
      </c>
      <c r="D851" s="191">
        <v>261</v>
      </c>
      <c r="E851" s="192">
        <v>285</v>
      </c>
      <c r="F851" s="189">
        <v>854</v>
      </c>
      <c r="G851" s="193">
        <v>365</v>
      </c>
      <c r="H851" s="191">
        <v>802</v>
      </c>
      <c r="I851" s="192">
        <v>650</v>
      </c>
      <c r="J851" s="189">
        <v>103</v>
      </c>
      <c r="K851" s="193">
        <v>244</v>
      </c>
      <c r="L851" s="191">
        <v>283</v>
      </c>
      <c r="M851" s="189">
        <v>596</v>
      </c>
      <c r="N851" s="194">
        <v>736</v>
      </c>
      <c r="O851" s="195">
        <v>1003</v>
      </c>
      <c r="P851" s="189">
        <v>451</v>
      </c>
      <c r="Q851" s="193">
        <v>417</v>
      </c>
      <c r="R851" s="191">
        <v>648</v>
      </c>
      <c r="S851" s="192">
        <v>414</v>
      </c>
      <c r="T851" s="189">
        <v>85</v>
      </c>
      <c r="U851" s="193">
        <v>206</v>
      </c>
      <c r="V851" s="191">
        <v>309</v>
      </c>
      <c r="W851" s="192">
        <v>555</v>
      </c>
      <c r="X851" s="189">
        <v>377</v>
      </c>
      <c r="Y851" s="193">
        <v>320</v>
      </c>
      <c r="Z851" s="191">
        <v>728</v>
      </c>
      <c r="AA851" s="189">
        <v>636</v>
      </c>
      <c r="AB851" s="172">
        <f t="shared" si="16321"/>
        <v>6311</v>
      </c>
      <c r="AC851" s="173">
        <f t="shared" si="16322"/>
        <v>6123</v>
      </c>
      <c r="AE851" s="272" t="s">
        <v>85</v>
      </c>
      <c r="BI851" s="137" t="s">
        <v>21</v>
      </c>
      <c r="BJ851" s="129">
        <f>B851/B870</f>
        <v>7.4764281752634498E-2</v>
      </c>
      <c r="BK851" s="130">
        <f t="shared" ref="BK851" si="16432">C851/C870</f>
        <v>4.4911113421353573E-2</v>
      </c>
      <c r="BL851" s="131">
        <f t="shared" ref="BL851" si="16433">D851/D870</f>
        <v>7.4295473953885569E-2</v>
      </c>
      <c r="BM851" s="132">
        <f t="shared" ref="BM851" si="16434">E851/E870</f>
        <v>6.4290548161515901E-2</v>
      </c>
      <c r="BN851" s="129">
        <f t="shared" ref="BN851" si="16435">F851/F870</f>
        <v>8.8451579492490939E-2</v>
      </c>
      <c r="BO851" s="130">
        <f t="shared" ref="BO851" si="16436">G851/G870</f>
        <v>4.3514544587505963E-2</v>
      </c>
      <c r="BP851" s="131">
        <f t="shared" ref="BP851" si="16437">H851/H870</f>
        <v>7.0123284077992482E-2</v>
      </c>
      <c r="BQ851" s="132">
        <f t="shared" ref="BQ851" si="16438">I851/I870</f>
        <v>5.5779627563717495E-2</v>
      </c>
      <c r="BR851" s="129">
        <f t="shared" ref="BR851" si="16439">J851/J870</f>
        <v>3.8591232671412512E-2</v>
      </c>
      <c r="BS851" s="130">
        <f t="shared" ref="BS851" si="16440">K851/K870</f>
        <v>0.10041152263374485</v>
      </c>
      <c r="BT851" s="131">
        <f t="shared" ref="BT851" si="16441">L851/L870</f>
        <v>4.6016260162601623E-2</v>
      </c>
      <c r="BU851" s="129">
        <f t="shared" ref="BU851" si="16442">M851/M870</f>
        <v>0.10228247811910074</v>
      </c>
      <c r="BV851" s="133">
        <f t="shared" ref="BV851" si="16443">N851/N870</f>
        <v>6.4038980248847119E-2</v>
      </c>
      <c r="BW851" s="134">
        <f t="shared" ref="BW851" si="16444">O851/O870</f>
        <v>8.7156760514424753E-2</v>
      </c>
      <c r="BX851" s="129">
        <f t="shared" ref="BX851" si="16445">P851/P870</f>
        <v>7.4324324324324328E-2</v>
      </c>
      <c r="BY851" s="130">
        <f t="shared" ref="BY851" si="16446">Q851/Q870</f>
        <v>7.1404109589041101E-2</v>
      </c>
      <c r="BZ851" s="131">
        <f t="shared" ref="BZ851" si="16447">R851/R870</f>
        <v>8.9812889812889818E-2</v>
      </c>
      <c r="CA851" s="132">
        <f t="shared" ref="CA851" si="16448">S851/S870</f>
        <v>5.7056229327453141E-2</v>
      </c>
      <c r="CB851" s="129">
        <f t="shared" ref="CB851" si="16449">T851/T870</f>
        <v>4.632152588555858E-2</v>
      </c>
      <c r="CC851" s="130">
        <f t="shared" ref="CC851" si="16450">U851/U870</f>
        <v>0.12053832650672908</v>
      </c>
      <c r="CD851" s="131">
        <f t="shared" ref="CD851" si="16451">V851/V870</f>
        <v>4.4595179679607445E-2</v>
      </c>
      <c r="CE851" s="132">
        <f t="shared" ref="CE851" si="16452">W851/W870</f>
        <v>8.2283172720533732E-2</v>
      </c>
      <c r="CF851" s="129">
        <f t="shared" ref="CF851" si="16453">X851/X870</f>
        <v>6.9996286669142219E-2</v>
      </c>
      <c r="CG851" s="130">
        <f t="shared" ref="CG851" si="16454">Y851/Y870</f>
        <v>9.0805902383654935E-2</v>
      </c>
      <c r="CH851" s="131">
        <f t="shared" ref="CH851" si="16455">Z851/Z870</f>
        <v>7.0652173913043473E-2</v>
      </c>
      <c r="CI851" s="129">
        <f t="shared" ref="CI851" si="16456">AA851/AA870</f>
        <v>5.102695763799743E-2</v>
      </c>
      <c r="CJ851" s="135">
        <f t="shared" ref="CJ851" si="16457">AB851/AB870</f>
        <v>6.8845520295847021E-2</v>
      </c>
      <c r="CK851" s="136">
        <f t="shared" ref="CK851" si="16458">AC851/AC870</f>
        <v>6.6994179176331561E-2</v>
      </c>
    </row>
    <row r="852" spans="1:89" ht="15" thickTop="1" thickBot="1" x14ac:dyDescent="0.2">
      <c r="A852" s="146" t="s">
        <v>22</v>
      </c>
      <c r="B852" s="196">
        <v>722</v>
      </c>
      <c r="C852" s="197">
        <v>780</v>
      </c>
      <c r="D852" s="198">
        <v>253</v>
      </c>
      <c r="E852" s="199">
        <v>247</v>
      </c>
      <c r="F852" s="196">
        <v>991</v>
      </c>
      <c r="G852" s="200">
        <v>299</v>
      </c>
      <c r="H852" s="198">
        <v>865</v>
      </c>
      <c r="I852" s="199">
        <v>694</v>
      </c>
      <c r="J852" s="196">
        <v>131</v>
      </c>
      <c r="K852" s="200">
        <v>326</v>
      </c>
      <c r="L852" s="198">
        <v>253</v>
      </c>
      <c r="M852" s="196">
        <v>648</v>
      </c>
      <c r="N852" s="201">
        <v>742</v>
      </c>
      <c r="O852" s="202">
        <v>1001</v>
      </c>
      <c r="P852" s="196">
        <v>451</v>
      </c>
      <c r="Q852" s="200">
        <v>387</v>
      </c>
      <c r="R852" s="198">
        <v>609</v>
      </c>
      <c r="S852" s="199">
        <v>435</v>
      </c>
      <c r="T852" s="196">
        <v>67</v>
      </c>
      <c r="U852" s="200">
        <v>122</v>
      </c>
      <c r="V852" s="198">
        <v>368</v>
      </c>
      <c r="W852" s="199">
        <v>658</v>
      </c>
      <c r="X852" s="196">
        <v>328</v>
      </c>
      <c r="Y852" s="200">
        <v>217</v>
      </c>
      <c r="Z852" s="198">
        <v>706</v>
      </c>
      <c r="AA852" s="196">
        <v>811</v>
      </c>
      <c r="AB852" s="172">
        <f t="shared" si="16321"/>
        <v>6486</v>
      </c>
      <c r="AC852" s="173">
        <f t="shared" si="16322"/>
        <v>6625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8.0088740987243487E-2</v>
      </c>
      <c r="BK852" s="130">
        <f t="shared" ref="BK852" si="16459">C852/C870</f>
        <v>8.1089510344110619E-2</v>
      </c>
      <c r="BL852" s="131">
        <f t="shared" ref="BL852" si="16460">D852/D870</f>
        <v>7.2018218047253058E-2</v>
      </c>
      <c r="BM852" s="132">
        <f t="shared" ref="BM852" si="16461">E852/E870</f>
        <v>5.5718475073313782E-2</v>
      </c>
      <c r="BN852" s="129">
        <f t="shared" ref="BN852" si="16462">F852/F870</f>
        <v>0.10264111859140342</v>
      </c>
      <c r="BO852" s="130">
        <f t="shared" ref="BO852" si="16463">G852/G870</f>
        <v>3.564616118264187E-2</v>
      </c>
      <c r="BP852" s="131">
        <f t="shared" ref="BP852" si="16464">H852/H870</f>
        <v>7.5631721605316074E-2</v>
      </c>
      <c r="BQ852" s="132">
        <f t="shared" ref="BQ852" si="16465">I852/I870</f>
        <v>5.9555479275722988E-2</v>
      </c>
      <c r="BR852" s="129">
        <f t="shared" ref="BR852" si="16466">J852/J870</f>
        <v>4.9082053203446982E-2</v>
      </c>
      <c r="BS852" s="130">
        <f t="shared" ref="BS852" si="16467">K852/K870</f>
        <v>0.13415637860082305</v>
      </c>
      <c r="BT852" s="131">
        <f t="shared" ref="BT852" si="16468">L852/L870</f>
        <v>4.1138211382113821E-2</v>
      </c>
      <c r="BU852" s="129">
        <f t="shared" ref="BU852" si="16469">M852/M870</f>
        <v>0.11120645272009611</v>
      </c>
      <c r="BV852" s="133">
        <f t="shared" ref="BV852" si="16470">N852/N870</f>
        <v>6.4561037153049686E-2</v>
      </c>
      <c r="BW852" s="134">
        <f t="shared" ref="BW852" si="16471">O852/O870</f>
        <v>8.6982968369829688E-2</v>
      </c>
      <c r="BX852" s="129">
        <f t="shared" ref="BX852" si="16472">P852/P870</f>
        <v>7.4324324324324328E-2</v>
      </c>
      <c r="BY852" s="130">
        <f t="shared" ref="BY852" si="16473">Q852/Q870</f>
        <v>6.6267123287671231E-2</v>
      </c>
      <c r="BZ852" s="131">
        <f t="shared" ref="BZ852" si="16474">R852/R870</f>
        <v>8.4407484407484412E-2</v>
      </c>
      <c r="CA852" s="132">
        <f t="shared" ref="CA852" si="16475">S852/S870</f>
        <v>5.9950385887541348E-2</v>
      </c>
      <c r="CB852" s="129">
        <f t="shared" ref="CB852" si="16476">T852/T870</f>
        <v>3.6512261580381469E-2</v>
      </c>
      <c r="CC852" s="130">
        <f t="shared" ref="CC852" si="16477">U852/U870</f>
        <v>7.1386775892334692E-2</v>
      </c>
      <c r="CD852" s="131">
        <f t="shared" ref="CD852" si="16478">V852/V870</f>
        <v>5.3110116899985571E-2</v>
      </c>
      <c r="CE852" s="132">
        <f t="shared" ref="CE852" si="16479">W852/W870</f>
        <v>9.7553743513713861E-2</v>
      </c>
      <c r="CF852" s="129">
        <f t="shared" ref="CF852" si="16480">X852/X870</f>
        <v>6.0898626067582624E-2</v>
      </c>
      <c r="CG852" s="130">
        <f t="shared" ref="CG852" si="16481">Y852/Y870</f>
        <v>6.1577752553916003E-2</v>
      </c>
      <c r="CH852" s="131">
        <f t="shared" ref="CH852" si="16482">Z852/Z870</f>
        <v>6.8517080745341616E-2</v>
      </c>
      <c r="CI852" s="129">
        <f t="shared" ref="CI852" si="16483">AA852/AA870</f>
        <v>6.5067394094993583E-2</v>
      </c>
      <c r="CJ852" s="135">
        <f t="shared" ref="CJ852" si="16484">AB852/AB870</f>
        <v>7.075456261113354E-2</v>
      </c>
      <c r="CK852" s="136">
        <f t="shared" ref="CK852" si="16485">AC852/AC870</f>
        <v>7.2486760908573686E-2</v>
      </c>
    </row>
    <row r="853" spans="1:89" ht="15" thickTop="1" thickBot="1" x14ac:dyDescent="0.2">
      <c r="A853" s="137" t="s">
        <v>23</v>
      </c>
      <c r="B853" s="189">
        <v>524</v>
      </c>
      <c r="C853" s="190">
        <v>597</v>
      </c>
      <c r="D853" s="191">
        <v>213</v>
      </c>
      <c r="E853" s="192">
        <v>248</v>
      </c>
      <c r="F853" s="189">
        <v>823</v>
      </c>
      <c r="G853" s="193">
        <v>256</v>
      </c>
      <c r="H853" s="191">
        <v>672</v>
      </c>
      <c r="I853" s="192">
        <v>713</v>
      </c>
      <c r="J853" s="189">
        <v>156</v>
      </c>
      <c r="K853" s="193">
        <v>233</v>
      </c>
      <c r="L853" s="191">
        <v>232</v>
      </c>
      <c r="M853" s="189">
        <v>544</v>
      </c>
      <c r="N853" s="194">
        <v>624</v>
      </c>
      <c r="O853" s="195">
        <v>809</v>
      </c>
      <c r="P853" s="189">
        <v>326</v>
      </c>
      <c r="Q853" s="193">
        <v>331</v>
      </c>
      <c r="R853" s="191">
        <v>496</v>
      </c>
      <c r="S853" s="192">
        <v>410</v>
      </c>
      <c r="T853" s="189">
        <v>99</v>
      </c>
      <c r="U853" s="193">
        <v>116</v>
      </c>
      <c r="V853" s="191">
        <v>272</v>
      </c>
      <c r="W853" s="192">
        <v>512</v>
      </c>
      <c r="X853" s="189">
        <v>271</v>
      </c>
      <c r="Y853" s="193">
        <v>201</v>
      </c>
      <c r="Z853" s="191">
        <v>671</v>
      </c>
      <c r="AA853" s="189">
        <v>809</v>
      </c>
      <c r="AB853" s="172">
        <f t="shared" si="16321"/>
        <v>5379</v>
      </c>
      <c r="AC853" s="173">
        <f t="shared" si="16322"/>
        <v>5779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5.8125346644481421E-2</v>
      </c>
      <c r="BK853" s="130">
        <f t="shared" ref="BK853" si="16486">C853/C870</f>
        <v>6.2064663686453893E-2</v>
      </c>
      <c r="BL853" s="131">
        <f t="shared" ref="BL853" si="16487">D853/D870</f>
        <v>6.0631938514090523E-2</v>
      </c>
      <c r="BM853" s="132">
        <f t="shared" ref="BM853" si="16488">E853/E870</f>
        <v>5.5944055944055944E-2</v>
      </c>
      <c r="BN853" s="129">
        <f t="shared" ref="BN853" si="16489">F853/F870</f>
        <v>8.5240807871569138E-2</v>
      </c>
      <c r="BO853" s="130">
        <f t="shared" ref="BO853" si="16490">G853/G870</f>
        <v>3.0519790176442536E-2</v>
      </c>
      <c r="BP853" s="131">
        <f t="shared" ref="BP853" si="16491">H853/H870</f>
        <v>5.8756666958118389E-2</v>
      </c>
      <c r="BQ853" s="132">
        <f t="shared" ref="BQ853" si="16492">I853/I870</f>
        <v>6.1185960696816269E-2</v>
      </c>
      <c r="BR853" s="129">
        <f t="shared" ref="BR853" si="16493">J853/J870</f>
        <v>5.8448857249906332E-2</v>
      </c>
      <c r="BS853" s="130">
        <f t="shared" ref="BS853" si="16494">K853/K870</f>
        <v>9.5884773662551437E-2</v>
      </c>
      <c r="BT853" s="131">
        <f t="shared" ref="BT853" si="16495">L853/L870</f>
        <v>3.7723577235772361E-2</v>
      </c>
      <c r="BU853" s="129">
        <f t="shared" ref="BU853" si="16496">M853/M870</f>
        <v>9.3358503518105374E-2</v>
      </c>
      <c r="BV853" s="133">
        <f t="shared" ref="BV853" si="16497">N853/N870</f>
        <v>5.4293918037066041E-2</v>
      </c>
      <c r="BW853" s="134">
        <f t="shared" ref="BW853" si="16498">O853/O870</f>
        <v>7.0298922488703508E-2</v>
      </c>
      <c r="BX853" s="129">
        <f t="shared" ref="BX853" si="16499">P853/P870</f>
        <v>5.3724456163480552E-2</v>
      </c>
      <c r="BY853" s="130">
        <f t="shared" ref="BY853" si="16500">Q853/Q870</f>
        <v>5.6678082191780825E-2</v>
      </c>
      <c r="BZ853" s="131">
        <f t="shared" ref="BZ853" si="16501">R853/R870</f>
        <v>6.8745668745668745E-2</v>
      </c>
      <c r="CA853" s="132">
        <f t="shared" ref="CA853" si="16502">S853/S870</f>
        <v>5.6504961411245863E-2</v>
      </c>
      <c r="CB853" s="129">
        <f t="shared" ref="CB853" si="16503">T853/T870</f>
        <v>5.3950953678474113E-2</v>
      </c>
      <c r="CC853" s="130">
        <f t="shared" ref="CC853" si="16504">U853/U870</f>
        <v>6.7875950848449385E-2</v>
      </c>
      <c r="CD853" s="131">
        <f t="shared" ref="CD853" si="16505">V853/V870</f>
        <v>3.9255303795641509E-2</v>
      </c>
      <c r="CE853" s="132">
        <f t="shared" ref="CE853" si="16506">W853/W870</f>
        <v>7.590808005930319E-2</v>
      </c>
      <c r="CF853" s="129">
        <f t="shared" ref="CF853" si="16507">X853/X870</f>
        <v>5.0315633122911249E-2</v>
      </c>
      <c r="CG853" s="130">
        <f t="shared" ref="CG853" si="16508">Y853/Y870</f>
        <v>5.7037457434733256E-2</v>
      </c>
      <c r="CH853" s="131">
        <f t="shared" ref="CH853" si="16509">Z853/Z870</f>
        <v>6.5120341614906832E-2</v>
      </c>
      <c r="CI853" s="129">
        <f t="shared" ref="CI853" si="16510">AA853/AA870</f>
        <v>6.4906931964056488E-2</v>
      </c>
      <c r="CJ853" s="135">
        <f t="shared" ref="CJ853" si="16511">AB853/AB870</f>
        <v>5.8678506365292517E-2</v>
      </c>
      <c r="CK853" s="136">
        <f t="shared" ref="CK853" si="16512">AC853/AC870</f>
        <v>6.323033830802223E-2</v>
      </c>
    </row>
    <row r="854" spans="1:89" ht="14" thickTop="1" x14ac:dyDescent="0.15">
      <c r="A854" s="146" t="s">
        <v>24</v>
      </c>
      <c r="B854" s="203">
        <v>524</v>
      </c>
      <c r="C854" s="197">
        <v>484</v>
      </c>
      <c r="D854" s="198">
        <v>193</v>
      </c>
      <c r="E854" s="199">
        <v>252</v>
      </c>
      <c r="F854" s="196">
        <v>491</v>
      </c>
      <c r="G854" s="200">
        <v>286</v>
      </c>
      <c r="H854" s="198">
        <v>588</v>
      </c>
      <c r="I854" s="199">
        <v>645</v>
      </c>
      <c r="J854" s="196">
        <v>175</v>
      </c>
      <c r="K854" s="200">
        <v>203</v>
      </c>
      <c r="L854" s="198">
        <v>273</v>
      </c>
      <c r="M854" s="196">
        <v>412</v>
      </c>
      <c r="N854" s="201">
        <v>605</v>
      </c>
      <c r="O854" s="204">
        <v>594</v>
      </c>
      <c r="P854" s="196">
        <v>262</v>
      </c>
      <c r="Q854" s="200">
        <v>265</v>
      </c>
      <c r="R854" s="198">
        <v>442</v>
      </c>
      <c r="S854" s="199">
        <v>345</v>
      </c>
      <c r="T854" s="196">
        <v>79</v>
      </c>
      <c r="U854" s="200">
        <v>94</v>
      </c>
      <c r="V854" s="198">
        <v>314</v>
      </c>
      <c r="W854" s="205">
        <v>436</v>
      </c>
      <c r="X854" s="196">
        <v>264</v>
      </c>
      <c r="Y854" s="200">
        <v>176</v>
      </c>
      <c r="Z854" s="198">
        <v>705</v>
      </c>
      <c r="AA854" s="196">
        <v>771</v>
      </c>
      <c r="AB854" s="172">
        <f t="shared" si="16321"/>
        <v>4915</v>
      </c>
      <c r="AC854" s="173">
        <f t="shared" si="16322"/>
        <v>4963</v>
      </c>
      <c r="AE854" s="275" t="str">
        <f>$AE$17</f>
        <v>17:00 - 17:59</v>
      </c>
      <c r="AF854" s="126">
        <f t="shared" ref="AF854:AU856" si="16513">SUMIF($A$9:$A$32,$AE854,B$846:B$869)</f>
        <v>611</v>
      </c>
      <c r="AG854" s="186">
        <f t="shared" si="16513"/>
        <v>960</v>
      </c>
      <c r="AH854" s="127">
        <f t="shared" si="16513"/>
        <v>281</v>
      </c>
      <c r="AI854" s="180">
        <f t="shared" si="16513"/>
        <v>369</v>
      </c>
      <c r="AJ854" s="126">
        <f t="shared" si="16513"/>
        <v>609</v>
      </c>
      <c r="AK854" s="128">
        <f t="shared" si="16513"/>
        <v>860</v>
      </c>
      <c r="AL854" s="127">
        <f t="shared" si="16513"/>
        <v>947</v>
      </c>
      <c r="AM854" s="180">
        <f t="shared" si="16513"/>
        <v>1094</v>
      </c>
      <c r="AN854" s="126">
        <f t="shared" si="16513"/>
        <v>286</v>
      </c>
      <c r="AO854" s="128">
        <f t="shared" si="16513"/>
        <v>74</v>
      </c>
      <c r="AP854" s="127">
        <f t="shared" si="16513"/>
        <v>664</v>
      </c>
      <c r="AQ854" s="126">
        <f t="shared" si="16513"/>
        <v>224</v>
      </c>
      <c r="AR854" s="179">
        <f t="shared" si="16513"/>
        <v>1067</v>
      </c>
      <c r="AS854" s="181">
        <f t="shared" si="16513"/>
        <v>718</v>
      </c>
      <c r="AT854" s="126">
        <f t="shared" si="16513"/>
        <v>586</v>
      </c>
      <c r="AU854" s="128">
        <f t="shared" si="16513"/>
        <v>564</v>
      </c>
      <c r="AV854" s="127">
        <f t="shared" ref="AP854:BE856" si="16514">SUMIF($A$9:$A$32,$AE854,R$846:R$869)</f>
        <v>439</v>
      </c>
      <c r="AW854" s="180">
        <f t="shared" si="16514"/>
        <v>700</v>
      </c>
      <c r="AX854" s="126">
        <f t="shared" si="16514"/>
        <v>251</v>
      </c>
      <c r="AY854" s="128">
        <f t="shared" si="16514"/>
        <v>49</v>
      </c>
      <c r="AZ854" s="127">
        <f t="shared" si="16514"/>
        <v>679</v>
      </c>
      <c r="BA854" s="180">
        <f t="shared" si="16514"/>
        <v>372</v>
      </c>
      <c r="BB854" s="126">
        <f t="shared" si="16514"/>
        <v>510</v>
      </c>
      <c r="BC854" s="128">
        <f t="shared" si="16514"/>
        <v>230</v>
      </c>
      <c r="BD854" s="184">
        <f t="shared" si="16514"/>
        <v>721</v>
      </c>
      <c r="BE854" s="185">
        <f t="shared" si="16514"/>
        <v>1070</v>
      </c>
      <c r="BF854" s="170">
        <f>AF854+AH854+AJ854+AL854+AN854+AP854+AR854+AT854+AV854+AX854+AZ854+BB854+BD854</f>
        <v>7651</v>
      </c>
      <c r="BG854" s="171">
        <f>AG854+AI854+AK854+AM854+AO854+AQ854+AS854+AU854+AW854+AY854+BA854+BC854+BE854</f>
        <v>7284</v>
      </c>
      <c r="BI854" s="146" t="s">
        <v>24</v>
      </c>
      <c r="BJ854" s="129">
        <f>B854/B870</f>
        <v>5.8125346644481421E-2</v>
      </c>
      <c r="BK854" s="130">
        <f t="shared" ref="BK854" si="16515">C854/C870</f>
        <v>5.0317080777627615E-2</v>
      </c>
      <c r="BL854" s="131">
        <f t="shared" ref="BL854" si="16516">D854/D870</f>
        <v>5.4938798747509253E-2</v>
      </c>
      <c r="BM854" s="132">
        <f t="shared" ref="BM854" si="16517">E854/E870</f>
        <v>5.6846379427024592E-2</v>
      </c>
      <c r="BN854" s="129">
        <f t="shared" ref="BN854" si="16518">F854/F870</f>
        <v>5.0854479544277575E-2</v>
      </c>
      <c r="BO854" s="130">
        <f t="shared" ref="BO854" si="16519">G854/G870</f>
        <v>3.4096328087744397E-2</v>
      </c>
      <c r="BP854" s="131">
        <f t="shared" ref="BP854" si="16520">H854/H870</f>
        <v>5.1412083588353592E-2</v>
      </c>
      <c r="BQ854" s="132">
        <f t="shared" ref="BQ854" si="16521">I854/I870</f>
        <v>5.5350553505535055E-2</v>
      </c>
      <c r="BR854" s="129">
        <f t="shared" ref="BR854" si="16522">J854/J870</f>
        <v>6.5567628325215441E-2</v>
      </c>
      <c r="BS854" s="130">
        <f t="shared" ref="BS854" si="16523">K854/K870</f>
        <v>8.3539094650205759E-2</v>
      </c>
      <c r="BT854" s="131">
        <f t="shared" ref="BT854" si="16524">L854/L870</f>
        <v>4.4390243902439022E-2</v>
      </c>
      <c r="BU854" s="129">
        <f t="shared" ref="BU854" si="16525">M854/M870</f>
        <v>7.0705337223270978E-2</v>
      </c>
      <c r="BV854" s="133">
        <f t="shared" ref="BV854" si="16526">N854/N870</f>
        <v>5.2640737840424605E-2</v>
      </c>
      <c r="BW854" s="134">
        <f t="shared" ref="BW854" si="16527">O854/O870</f>
        <v>5.1616266944734097E-2</v>
      </c>
      <c r="BX854" s="129">
        <f t="shared" ref="BX854" si="16528">P854/P870</f>
        <v>4.3177323665128546E-2</v>
      </c>
      <c r="BY854" s="130">
        <f t="shared" ref="BY854" si="16529">Q854/Q870</f>
        <v>4.5376712328767124E-2</v>
      </c>
      <c r="BZ854" s="131">
        <f t="shared" ref="BZ854" si="16530">R854/R870</f>
        <v>6.126126126126126E-2</v>
      </c>
      <c r="CA854" s="132">
        <f t="shared" ref="CA854" si="16531">S854/S870</f>
        <v>4.7546857772877621E-2</v>
      </c>
      <c r="CB854" s="129">
        <f t="shared" ref="CB854" si="16532">T854/T870</f>
        <v>4.305177111716621E-2</v>
      </c>
      <c r="CC854" s="130">
        <f t="shared" ref="CC854" si="16533">U854/U870</f>
        <v>5.500292568753657E-2</v>
      </c>
      <c r="CD854" s="131">
        <f t="shared" ref="CD854" si="16534">V854/V870</f>
        <v>4.5316784528792037E-2</v>
      </c>
      <c r="CE854" s="132">
        <f t="shared" ref="CE854" si="16535">W854/W870</f>
        <v>6.4640474425500374E-2</v>
      </c>
      <c r="CF854" s="129">
        <f t="shared" ref="CF854" si="16536">X854/X870</f>
        <v>4.9015967322688453E-2</v>
      </c>
      <c r="CG854" s="130">
        <f t="shared" ref="CG854" si="16537">Y854/Y870</f>
        <v>4.9943246311010214E-2</v>
      </c>
      <c r="CH854" s="131">
        <f t="shared" ref="CH854" si="16538">Z854/Z870</f>
        <v>6.8420031055900624E-2</v>
      </c>
      <c r="CI854" s="129">
        <f t="shared" ref="CI854" si="16539">AA854/AA870</f>
        <v>6.1858151476251608E-2</v>
      </c>
      <c r="CJ854" s="135">
        <f t="shared" ref="CJ854" si="16540">AB854/AB870</f>
        <v>5.3616817026475687E-2</v>
      </c>
      <c r="CK854" s="136">
        <f t="shared" ref="CK854" si="16541">AC854/AC870</f>
        <v>5.4302157643660552E-2</v>
      </c>
    </row>
    <row r="855" spans="1:89" x14ac:dyDescent="0.15">
      <c r="A855" s="137" t="s">
        <v>25</v>
      </c>
      <c r="B855" s="206">
        <v>358</v>
      </c>
      <c r="C855" s="190">
        <v>460</v>
      </c>
      <c r="D855" s="191">
        <v>224</v>
      </c>
      <c r="E855" s="192">
        <v>314</v>
      </c>
      <c r="F855" s="189">
        <v>529</v>
      </c>
      <c r="G855" s="193">
        <v>293</v>
      </c>
      <c r="H855" s="191">
        <v>639</v>
      </c>
      <c r="I855" s="192">
        <v>653</v>
      </c>
      <c r="J855" s="189">
        <v>178</v>
      </c>
      <c r="K855" s="190">
        <v>149</v>
      </c>
      <c r="L855" s="191">
        <v>260</v>
      </c>
      <c r="M855" s="189">
        <v>320</v>
      </c>
      <c r="N855" s="194">
        <v>512</v>
      </c>
      <c r="O855" s="207">
        <v>618</v>
      </c>
      <c r="P855" s="189">
        <v>264</v>
      </c>
      <c r="Q855" s="190">
        <v>256</v>
      </c>
      <c r="R855" s="191">
        <v>406</v>
      </c>
      <c r="S855" s="192">
        <v>357</v>
      </c>
      <c r="T855" s="198">
        <v>88</v>
      </c>
      <c r="U855" s="189">
        <v>86</v>
      </c>
      <c r="V855" s="191">
        <v>335</v>
      </c>
      <c r="W855" s="208">
        <v>412</v>
      </c>
      <c r="X855" s="189">
        <v>247</v>
      </c>
      <c r="Y855" s="193">
        <v>194</v>
      </c>
      <c r="Z855" s="191">
        <v>616</v>
      </c>
      <c r="AA855" s="189">
        <v>804</v>
      </c>
      <c r="AB855" s="172">
        <f t="shared" si="16321"/>
        <v>4656</v>
      </c>
      <c r="AC855" s="173">
        <f t="shared" si="16322"/>
        <v>4916</v>
      </c>
      <c r="AE855" s="277" t="str">
        <f>$AE$18</f>
        <v>18:00 - 18:59</v>
      </c>
      <c r="AF855" s="126">
        <f t="shared" si="16513"/>
        <v>629</v>
      </c>
      <c r="AG855" s="190">
        <f t="shared" si="16513"/>
        <v>1136</v>
      </c>
      <c r="AH855" s="191">
        <f t="shared" si="16513"/>
        <v>199</v>
      </c>
      <c r="AI855" s="192">
        <f t="shared" si="16513"/>
        <v>369</v>
      </c>
      <c r="AJ855" s="278">
        <f t="shared" si="16513"/>
        <v>431</v>
      </c>
      <c r="AK855" s="193">
        <f t="shared" si="16513"/>
        <v>1089</v>
      </c>
      <c r="AL855" s="191">
        <f t="shared" si="16513"/>
        <v>829</v>
      </c>
      <c r="AM855" s="192">
        <f t="shared" si="16513"/>
        <v>1047</v>
      </c>
      <c r="AN855" s="278">
        <f t="shared" si="16513"/>
        <v>235</v>
      </c>
      <c r="AO855" s="193">
        <f t="shared" si="16513"/>
        <v>76</v>
      </c>
      <c r="AP855" s="191">
        <f t="shared" si="16514"/>
        <v>683</v>
      </c>
      <c r="AQ855" s="278">
        <f t="shared" si="16514"/>
        <v>208</v>
      </c>
      <c r="AR855" s="194">
        <f t="shared" si="16514"/>
        <v>890</v>
      </c>
      <c r="AS855" s="195">
        <f t="shared" si="16514"/>
        <v>650</v>
      </c>
      <c r="AT855" s="278">
        <f t="shared" si="16514"/>
        <v>384</v>
      </c>
      <c r="AU855" s="193">
        <f t="shared" si="16514"/>
        <v>448</v>
      </c>
      <c r="AV855" s="191">
        <f t="shared" si="16514"/>
        <v>443</v>
      </c>
      <c r="AW855" s="192">
        <f t="shared" si="16514"/>
        <v>580</v>
      </c>
      <c r="AX855" s="278">
        <f t="shared" si="16514"/>
        <v>164</v>
      </c>
      <c r="AY855" s="193">
        <f t="shared" si="16514"/>
        <v>57</v>
      </c>
      <c r="AZ855" s="191">
        <f t="shared" si="16514"/>
        <v>694</v>
      </c>
      <c r="BA855" s="192">
        <f t="shared" si="16514"/>
        <v>375</v>
      </c>
      <c r="BB855" s="278">
        <f t="shared" si="16514"/>
        <v>443</v>
      </c>
      <c r="BC855" s="193">
        <f t="shared" si="16514"/>
        <v>203</v>
      </c>
      <c r="BD855" s="191">
        <f t="shared" si="16514"/>
        <v>493</v>
      </c>
      <c r="BE855" s="278">
        <f t="shared" si="16514"/>
        <v>1046</v>
      </c>
      <c r="BF855" s="172">
        <f>SUM(AF855,AH855,AJ855,AL855,AN855,AP855,AR855,AT855,AV855,AX855,AZ855,BB855,BD855)</f>
        <v>6517</v>
      </c>
      <c r="BG855" s="173">
        <f>SUM(AG855,AI855,AK855,AM855,AO855,AQ855,AS855,AU855,AW855,AY855,BA855,BC855,BE855)</f>
        <v>7284</v>
      </c>
      <c r="BI855" s="137" t="s">
        <v>25</v>
      </c>
      <c r="BJ855" s="129">
        <f>B855/B870</f>
        <v>3.9711591791458681E-2</v>
      </c>
      <c r="BK855" s="130">
        <f t="shared" ref="BK855" si="16542">C855/C870</f>
        <v>4.7822018920885744E-2</v>
      </c>
      <c r="BL855" s="131">
        <f t="shared" ref="BL855" si="16543">D855/D870</f>
        <v>6.3763165385710224E-2</v>
      </c>
      <c r="BM855" s="132">
        <f t="shared" ref="BM855" si="16544">E855/E870</f>
        <v>7.0832393413038569E-2</v>
      </c>
      <c r="BN855" s="129">
        <f t="shared" ref="BN855" si="16545">F855/F870</f>
        <v>5.4790264111859138E-2</v>
      </c>
      <c r="BO855" s="130">
        <f t="shared" ref="BO855" si="16546">G855/G870</f>
        <v>3.4930853600381499E-2</v>
      </c>
      <c r="BP855" s="131">
        <f t="shared" ref="BP855" si="16547">H855/H870</f>
        <v>5.5871294919996504E-2</v>
      </c>
      <c r="BQ855" s="132">
        <f t="shared" ref="BQ855" si="16548">I855/I870</f>
        <v>5.603707199862696E-2</v>
      </c>
      <c r="BR855" s="129">
        <f t="shared" ref="BR855" si="16549">J855/J870</f>
        <v>6.6691644810790554E-2</v>
      </c>
      <c r="BS855" s="130">
        <f t="shared" ref="BS855" si="16550">K855/K870</f>
        <v>6.1316872427983539E-2</v>
      </c>
      <c r="BT855" s="131">
        <f t="shared" ref="BT855" si="16551">L855/L870</f>
        <v>4.2276422764227641E-2</v>
      </c>
      <c r="BU855" s="129">
        <f t="shared" ref="BU855" si="16552">M855/M870</f>
        <v>5.4916766775356098E-2</v>
      </c>
      <c r="BV855" s="133">
        <f t="shared" ref="BV855" si="16553">N855/N870</f>
        <v>4.4548855825284957E-2</v>
      </c>
      <c r="BW855" s="134">
        <f t="shared" ref="BW855" si="16554">O855/O870</f>
        <v>5.3701772679874867E-2</v>
      </c>
      <c r="BX855" s="129">
        <f t="shared" ref="BX855" si="16555">P855/P870</f>
        <v>4.3506921555702044E-2</v>
      </c>
      <c r="BY855" s="130">
        <f t="shared" ref="BY855" si="16556">Q855/Q870</f>
        <v>4.3835616438356165E-2</v>
      </c>
      <c r="BZ855" s="131">
        <f t="shared" ref="BZ855" si="16557">R855/R870</f>
        <v>5.627165627165627E-2</v>
      </c>
      <c r="CA855" s="132">
        <f t="shared" ref="CA855" si="16558">S855/S870</f>
        <v>4.9200661521499447E-2</v>
      </c>
      <c r="CB855" s="129">
        <f t="shared" ref="CB855" si="16559">T855/T870</f>
        <v>4.7956403269754769E-2</v>
      </c>
      <c r="CC855" s="130">
        <f t="shared" ref="CC855" si="16560">U855/U870</f>
        <v>5.0321825629022821E-2</v>
      </c>
      <c r="CD855" s="131">
        <f t="shared" ref="CD855" si="16561">V855/V870</f>
        <v>4.8347524895367297E-2</v>
      </c>
      <c r="CE855" s="132">
        <f t="shared" ref="CE855" si="16562">W855/W870</f>
        <v>6.1082283172720533E-2</v>
      </c>
      <c r="CF855" s="129">
        <f t="shared" ref="CF855" si="16563">X855/X870</f>
        <v>4.5859636093575941E-2</v>
      </c>
      <c r="CG855" s="130">
        <f t="shared" ref="CG855" si="16564">Y855/Y870</f>
        <v>5.5051078320090804E-2</v>
      </c>
      <c r="CH855" s="131">
        <f t="shared" ref="CH855" si="16565">Z855/Z870</f>
        <v>5.9782608695652176E-2</v>
      </c>
      <c r="CI855" s="129">
        <f t="shared" ref="CI855" si="16566">AA855/AA870</f>
        <v>6.4505776636713738E-2</v>
      </c>
      <c r="CJ855" s="135">
        <f t="shared" ref="CJ855" si="16567">AB855/AB870</f>
        <v>5.0791434399851641E-2</v>
      </c>
      <c r="CK855" s="136">
        <f t="shared" ref="CK855" si="16568">AC855/AC870</f>
        <v>5.3787911943629918E-2</v>
      </c>
    </row>
    <row r="856" spans="1:89" ht="14" thickBot="1" x14ac:dyDescent="0.2">
      <c r="A856" s="146" t="s">
        <v>26</v>
      </c>
      <c r="B856" s="203">
        <v>412</v>
      </c>
      <c r="C856" s="197">
        <v>432</v>
      </c>
      <c r="D856" s="198">
        <v>170</v>
      </c>
      <c r="E856" s="199">
        <v>211</v>
      </c>
      <c r="F856" s="196">
        <v>441</v>
      </c>
      <c r="G856" s="200">
        <v>264</v>
      </c>
      <c r="H856" s="198">
        <v>596</v>
      </c>
      <c r="I856" s="199">
        <v>543</v>
      </c>
      <c r="J856" s="196">
        <v>173</v>
      </c>
      <c r="K856" s="197">
        <v>106</v>
      </c>
      <c r="L856" s="198">
        <v>279</v>
      </c>
      <c r="M856" s="196">
        <v>325</v>
      </c>
      <c r="N856" s="201">
        <v>531</v>
      </c>
      <c r="O856" s="204">
        <v>534</v>
      </c>
      <c r="P856" s="196">
        <v>317</v>
      </c>
      <c r="Q856" s="197">
        <v>218</v>
      </c>
      <c r="R856" s="198">
        <v>439</v>
      </c>
      <c r="S856" s="199">
        <v>373</v>
      </c>
      <c r="T856" s="196">
        <v>43</v>
      </c>
      <c r="U856" s="200">
        <v>62</v>
      </c>
      <c r="V856" s="198">
        <v>337</v>
      </c>
      <c r="W856" s="205">
        <v>349</v>
      </c>
      <c r="X856" s="196">
        <v>243</v>
      </c>
      <c r="Y856" s="200">
        <v>166</v>
      </c>
      <c r="Z856" s="198">
        <v>633</v>
      </c>
      <c r="AA856" s="196">
        <v>742</v>
      </c>
      <c r="AB856" s="172">
        <f t="shared" si="16321"/>
        <v>4614</v>
      </c>
      <c r="AC856" s="173">
        <f t="shared" si="16322"/>
        <v>4325</v>
      </c>
      <c r="AE856" s="275">
        <f>$AE$19</f>
        <v>0</v>
      </c>
      <c r="AF856" s="126">
        <f t="shared" si="16513"/>
        <v>0</v>
      </c>
      <c r="AG856" s="197">
        <f t="shared" si="16513"/>
        <v>0</v>
      </c>
      <c r="AH856" s="198">
        <f t="shared" si="16513"/>
        <v>0</v>
      </c>
      <c r="AI856" s="199">
        <f t="shared" si="16513"/>
        <v>0</v>
      </c>
      <c r="AJ856" s="196">
        <f t="shared" si="16513"/>
        <v>0</v>
      </c>
      <c r="AK856" s="200">
        <f t="shared" si="16513"/>
        <v>0</v>
      </c>
      <c r="AL856" s="198">
        <f t="shared" si="16513"/>
        <v>0</v>
      </c>
      <c r="AM856" s="199">
        <f t="shared" si="16513"/>
        <v>0</v>
      </c>
      <c r="AN856" s="196">
        <f t="shared" si="16513"/>
        <v>0</v>
      </c>
      <c r="AO856" s="200">
        <f t="shared" si="16513"/>
        <v>0</v>
      </c>
      <c r="AP856" s="198">
        <f t="shared" si="16514"/>
        <v>0</v>
      </c>
      <c r="AQ856" s="196">
        <f t="shared" si="16514"/>
        <v>0</v>
      </c>
      <c r="AR856" s="201">
        <f t="shared" si="16514"/>
        <v>0</v>
      </c>
      <c r="AS856" s="202">
        <f t="shared" si="16514"/>
        <v>0</v>
      </c>
      <c r="AT856" s="196">
        <f t="shared" si="16514"/>
        <v>0</v>
      </c>
      <c r="AU856" s="200">
        <f t="shared" si="16514"/>
        <v>0</v>
      </c>
      <c r="AV856" s="198">
        <f t="shared" si="16514"/>
        <v>0</v>
      </c>
      <c r="AW856" s="199">
        <f t="shared" si="16514"/>
        <v>0</v>
      </c>
      <c r="AX856" s="196">
        <f t="shared" si="16514"/>
        <v>0</v>
      </c>
      <c r="AY856" s="200">
        <f t="shared" si="16514"/>
        <v>0</v>
      </c>
      <c r="AZ856" s="198">
        <f t="shared" si="16514"/>
        <v>0</v>
      </c>
      <c r="BA856" s="199">
        <f t="shared" si="16514"/>
        <v>0</v>
      </c>
      <c r="BB856" s="196">
        <f t="shared" si="16514"/>
        <v>0</v>
      </c>
      <c r="BC856" s="200">
        <f t="shared" si="16514"/>
        <v>0</v>
      </c>
      <c r="BD856" s="198">
        <f t="shared" si="16514"/>
        <v>0</v>
      </c>
      <c r="BE856" s="196">
        <f t="shared" si="16514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4.5701608430393788E-2</v>
      </c>
      <c r="BK856" s="130">
        <f t="shared" ref="BK856" si="16569">C856/C870</f>
        <v>4.4911113421353573E-2</v>
      </c>
      <c r="BL856" s="131">
        <f t="shared" ref="BL856" si="16570">D856/D870</f>
        <v>4.8391688015940792E-2</v>
      </c>
      <c r="BM856" s="132">
        <f t="shared" ref="BM856" si="16571">E856/E870</f>
        <v>4.7597563726595987E-2</v>
      </c>
      <c r="BN856" s="129">
        <f t="shared" ref="BN856" si="16572">F856/F870</f>
        <v>4.5675815639564993E-2</v>
      </c>
      <c r="BO856" s="130">
        <f t="shared" ref="BO856" si="16573">G856/G870</f>
        <v>3.1473533619456366E-2</v>
      </c>
      <c r="BP856" s="131">
        <f t="shared" ref="BP856" si="16574">H856/H870</f>
        <v>5.2111567718807379E-2</v>
      </c>
      <c r="BQ856" s="132">
        <f t="shared" ref="BQ856" si="16575">I856/I870</f>
        <v>4.6597442718613234E-2</v>
      </c>
      <c r="BR856" s="129">
        <f t="shared" ref="BR856" si="16576">J856/J870</f>
        <v>6.4818284001498694E-2</v>
      </c>
      <c r="BS856" s="130">
        <f t="shared" ref="BS856" si="16577">K856/K870</f>
        <v>4.3621399176954734E-2</v>
      </c>
      <c r="BT856" s="131">
        <f t="shared" ref="BT856" si="16578">L856/L870</f>
        <v>4.5365853658536584E-2</v>
      </c>
      <c r="BU856" s="129">
        <f t="shared" ref="BU856" si="16579">M856/M870</f>
        <v>5.5774841256221043E-2</v>
      </c>
      <c r="BV856" s="133">
        <f t="shared" ref="BV856" si="16580">N856/N870</f>
        <v>4.6202036021926393E-2</v>
      </c>
      <c r="BW856" s="134">
        <f t="shared" ref="BW856" si="16581">O856/O870</f>
        <v>4.6402502606882168E-2</v>
      </c>
      <c r="BX856" s="129">
        <f t="shared" ref="BX856" si="16582">P856/P870</f>
        <v>5.2241265655899802E-2</v>
      </c>
      <c r="BY856" s="130">
        <f t="shared" ref="BY856" si="16583">Q856/Q870</f>
        <v>3.7328767123287671E-2</v>
      </c>
      <c r="BZ856" s="131">
        <f t="shared" ref="BZ856" si="16584">R856/R870</f>
        <v>6.0845460845460844E-2</v>
      </c>
      <c r="CA856" s="132">
        <f t="shared" ref="CA856" si="16585">S856/S870</f>
        <v>5.1405733186328559E-2</v>
      </c>
      <c r="CB856" s="129">
        <f t="shared" ref="CB856" si="16586">T856/T870</f>
        <v>2.3433242506811988E-2</v>
      </c>
      <c r="CC856" s="130">
        <f t="shared" ref="CC856" si="16587">U856/U870</f>
        <v>3.6278525453481571E-2</v>
      </c>
      <c r="CD856" s="131">
        <f t="shared" ref="CD856" si="16588">V856/V870</f>
        <v>4.8636166835041128E-2</v>
      </c>
      <c r="CE856" s="132">
        <f t="shared" ref="CE856" si="16589">W856/W870</f>
        <v>5.1742031134173465E-2</v>
      </c>
      <c r="CF856" s="129">
        <f t="shared" ref="CF856" si="16590">X856/X870</f>
        <v>4.511696992202005E-2</v>
      </c>
      <c r="CG856" s="130">
        <f t="shared" ref="CG856" si="16591">Y856/Y870</f>
        <v>4.7105561861520998E-2</v>
      </c>
      <c r="CH856" s="131">
        <f t="shared" ref="CH856" si="16592">Z856/Z870</f>
        <v>6.1432453416149072E-2</v>
      </c>
      <c r="CI856" s="129">
        <f t="shared" ref="CI856" si="16593">AA856/AA870</f>
        <v>5.9531450577663673E-2</v>
      </c>
      <c r="CJ856" s="135">
        <f t="shared" ref="CJ856" si="16594">AB856/AB870</f>
        <v>5.0333264244182878E-2</v>
      </c>
      <c r="CK856" s="136">
        <f t="shared" ref="CK856" si="16595">AC856/AC870</f>
        <v>4.7321545800691499E-2</v>
      </c>
    </row>
    <row r="857" spans="1:89" ht="15" thickTop="1" thickBot="1" x14ac:dyDescent="0.2">
      <c r="A857" s="137" t="s">
        <v>27</v>
      </c>
      <c r="B857" s="206">
        <v>384</v>
      </c>
      <c r="C857" s="190">
        <v>539</v>
      </c>
      <c r="D857" s="191">
        <v>165</v>
      </c>
      <c r="E857" s="192">
        <v>270</v>
      </c>
      <c r="F857" s="189">
        <v>417</v>
      </c>
      <c r="G857" s="193">
        <v>404</v>
      </c>
      <c r="H857" s="191">
        <v>604</v>
      </c>
      <c r="I857" s="192">
        <v>729</v>
      </c>
      <c r="J857" s="189">
        <v>188</v>
      </c>
      <c r="K857" s="190">
        <v>128</v>
      </c>
      <c r="L857" s="191">
        <v>336</v>
      </c>
      <c r="M857" s="189">
        <v>258</v>
      </c>
      <c r="N857" s="194">
        <v>655</v>
      </c>
      <c r="O857" s="207">
        <v>517</v>
      </c>
      <c r="P857" s="189">
        <v>316</v>
      </c>
      <c r="Q857" s="190">
        <v>221</v>
      </c>
      <c r="R857" s="191">
        <v>428</v>
      </c>
      <c r="S857" s="192">
        <v>404</v>
      </c>
      <c r="T857" s="189">
        <v>83</v>
      </c>
      <c r="U857" s="193">
        <v>82</v>
      </c>
      <c r="V857" s="191">
        <v>395</v>
      </c>
      <c r="W857" s="208">
        <v>370</v>
      </c>
      <c r="X857" s="189">
        <v>300</v>
      </c>
      <c r="Y857" s="193">
        <v>157</v>
      </c>
      <c r="Z857" s="191">
        <v>689</v>
      </c>
      <c r="AA857" s="189">
        <v>693</v>
      </c>
      <c r="AB857" s="172">
        <f t="shared" si="16321"/>
        <v>4960</v>
      </c>
      <c r="AC857" s="173">
        <f t="shared" si="16322"/>
        <v>4772</v>
      </c>
      <c r="AE857" s="269" t="s">
        <v>13</v>
      </c>
      <c r="AF857" s="20">
        <f t="shared" ref="AF857:BG857" si="16596">SUM(AF854:AF856)</f>
        <v>1240</v>
      </c>
      <c r="AG857" s="21">
        <f t="shared" si="16596"/>
        <v>2096</v>
      </c>
      <c r="AH857" s="20">
        <f t="shared" si="16596"/>
        <v>480</v>
      </c>
      <c r="AI857" s="21">
        <f t="shared" si="16596"/>
        <v>738</v>
      </c>
      <c r="AJ857" s="20">
        <f t="shared" si="16596"/>
        <v>1040</v>
      </c>
      <c r="AK857" s="21">
        <f t="shared" si="16596"/>
        <v>1949</v>
      </c>
      <c r="AL857" s="20">
        <f t="shared" si="16596"/>
        <v>1776</v>
      </c>
      <c r="AM857" s="21">
        <f t="shared" si="16596"/>
        <v>2141</v>
      </c>
      <c r="AN857" s="20">
        <f t="shared" si="16596"/>
        <v>521</v>
      </c>
      <c r="AO857" s="21">
        <f t="shared" si="16596"/>
        <v>150</v>
      </c>
      <c r="AP857" s="20">
        <f t="shared" si="16596"/>
        <v>1347</v>
      </c>
      <c r="AQ857" s="21">
        <f t="shared" si="16596"/>
        <v>432</v>
      </c>
      <c r="AR857" s="20">
        <f t="shared" si="16596"/>
        <v>1957</v>
      </c>
      <c r="AS857" s="21">
        <f t="shared" si="16596"/>
        <v>1368</v>
      </c>
      <c r="AT857" s="20">
        <f t="shared" si="16596"/>
        <v>970</v>
      </c>
      <c r="AU857" s="21">
        <f t="shared" si="16596"/>
        <v>1012</v>
      </c>
      <c r="AV857" s="20">
        <f t="shared" si="16596"/>
        <v>882</v>
      </c>
      <c r="AW857" s="21">
        <f t="shared" si="16596"/>
        <v>1280</v>
      </c>
      <c r="AX857" s="20">
        <f t="shared" si="16596"/>
        <v>415</v>
      </c>
      <c r="AY857" s="21">
        <f t="shared" si="16596"/>
        <v>106</v>
      </c>
      <c r="AZ857" s="20">
        <f t="shared" si="16596"/>
        <v>1373</v>
      </c>
      <c r="BA857" s="21">
        <f t="shared" si="16596"/>
        <v>747</v>
      </c>
      <c r="BB857" s="20">
        <f t="shared" si="16596"/>
        <v>953</v>
      </c>
      <c r="BC857" s="21">
        <f t="shared" si="16596"/>
        <v>433</v>
      </c>
      <c r="BD857" s="20">
        <f t="shared" si="16596"/>
        <v>1214</v>
      </c>
      <c r="BE857" s="21">
        <f t="shared" si="16596"/>
        <v>2116</v>
      </c>
      <c r="BF857" s="174">
        <f t="shared" si="16596"/>
        <v>14168</v>
      </c>
      <c r="BG857" s="175">
        <f t="shared" si="16596"/>
        <v>14568</v>
      </c>
      <c r="BI857" s="137" t="s">
        <v>27</v>
      </c>
      <c r="BJ857" s="129">
        <f>B857/B870</f>
        <v>4.2595673876871881E-2</v>
      </c>
      <c r="BK857" s="130">
        <f t="shared" ref="BK857" si="16597">C857/C870</f>
        <v>5.6034930865994384E-2</v>
      </c>
      <c r="BL857" s="131">
        <f t="shared" ref="BL857" si="16598">D857/D870</f>
        <v>4.6968403074295471E-2</v>
      </c>
      <c r="BM857" s="132">
        <f t="shared" ref="BM857" si="16599">E857/E870</f>
        <v>6.0906835100383486E-2</v>
      </c>
      <c r="BN857" s="129">
        <f t="shared" ref="BN857" si="16600">F857/F870</f>
        <v>4.3190056965302953E-2</v>
      </c>
      <c r="BO857" s="130">
        <f t="shared" ref="BO857" si="16601">G857/G870</f>
        <v>4.816404387219838E-2</v>
      </c>
      <c r="BP857" s="131">
        <f t="shared" ref="BP857" si="16602">H857/H870</f>
        <v>5.2811051849261173E-2</v>
      </c>
      <c r="BQ857" s="132">
        <f t="shared" ref="BQ857" si="16603">I857/I870</f>
        <v>6.2558997683000092E-2</v>
      </c>
      <c r="BR857" s="129">
        <f t="shared" ref="BR857" si="16604">J857/J870</f>
        <v>7.0438366429374302E-2</v>
      </c>
      <c r="BS857" s="130">
        <f t="shared" ref="BS857" si="16605">K857/K870</f>
        <v>5.2674897119341563E-2</v>
      </c>
      <c r="BT857" s="131">
        <f t="shared" ref="BT857" si="16606">L857/L870</f>
        <v>5.4634146341463415E-2</v>
      </c>
      <c r="BU857" s="129">
        <f t="shared" ref="BU857" si="16607">M857/M870</f>
        <v>4.4276643212630855E-2</v>
      </c>
      <c r="BV857" s="133">
        <f t="shared" ref="BV857" si="16608">N857/N870</f>
        <v>5.6991212042112591E-2</v>
      </c>
      <c r="BW857" s="134">
        <f t="shared" ref="BW857" si="16609">O857/O870</f>
        <v>4.4925269377824123E-2</v>
      </c>
      <c r="BX857" s="129">
        <f t="shared" ref="BX857" si="16610">P857/P870</f>
        <v>5.2076466710613049E-2</v>
      </c>
      <c r="BY857" s="130">
        <f t="shared" ref="BY857" si="16611">Q857/Q870</f>
        <v>3.7842465753424655E-2</v>
      </c>
      <c r="BZ857" s="131">
        <f t="shared" ref="BZ857" si="16612">R857/R870</f>
        <v>5.9320859320859322E-2</v>
      </c>
      <c r="CA857" s="132">
        <f t="shared" ref="CA857" si="16613">S857/S870</f>
        <v>5.567805953693495E-2</v>
      </c>
      <c r="CB857" s="129">
        <f t="shared" ref="CB857" si="16614">T857/T870</f>
        <v>4.5231607629427795E-2</v>
      </c>
      <c r="CC857" s="130">
        <f t="shared" ref="CC857" si="16615">U857/U870</f>
        <v>4.7981275599765942E-2</v>
      </c>
      <c r="CD857" s="131">
        <f t="shared" ref="CD857" si="16616">V857/V870</f>
        <v>5.7006783085582338E-2</v>
      </c>
      <c r="CE857" s="132">
        <f t="shared" ref="CE857" si="16617">W857/W870</f>
        <v>5.4855448480355819E-2</v>
      </c>
      <c r="CF857" s="129">
        <f t="shared" ref="CF857" si="16618">X857/X870</f>
        <v>5.5699962866691426E-2</v>
      </c>
      <c r="CG857" s="130">
        <f t="shared" ref="CG857" si="16619">Y857/Y870</f>
        <v>4.4551645856980703E-2</v>
      </c>
      <c r="CH857" s="131">
        <f t="shared" ref="CH857" si="16620">Z857/Z870</f>
        <v>6.686723602484472E-2</v>
      </c>
      <c r="CI857" s="129">
        <f t="shared" ref="CI857" si="16621">AA857/AA870</f>
        <v>5.5600128369704752E-2</v>
      </c>
      <c r="CJ857" s="135">
        <f t="shared" ref="CJ857" si="16622">AB857/AB870</f>
        <v>5.4107713621835078E-2</v>
      </c>
      <c r="CK857" s="136">
        <f t="shared" ref="CK857" si="16623">AC857/AC870</f>
        <v>5.2212350649919033E-2</v>
      </c>
    </row>
    <row r="858" spans="1:89" ht="14" thickTop="1" x14ac:dyDescent="0.15">
      <c r="A858" s="146" t="s">
        <v>28</v>
      </c>
      <c r="B858" s="203">
        <v>399</v>
      </c>
      <c r="C858" s="197">
        <v>673</v>
      </c>
      <c r="D858" s="198">
        <v>209</v>
      </c>
      <c r="E858" s="199">
        <v>337</v>
      </c>
      <c r="F858" s="196">
        <v>440</v>
      </c>
      <c r="G858" s="200">
        <v>567</v>
      </c>
      <c r="H858" s="198">
        <v>670</v>
      </c>
      <c r="I858" s="199">
        <v>858</v>
      </c>
      <c r="J858" s="196">
        <v>202</v>
      </c>
      <c r="K858" s="197">
        <v>97</v>
      </c>
      <c r="L858" s="198">
        <v>451</v>
      </c>
      <c r="M858" s="196">
        <v>245</v>
      </c>
      <c r="N858" s="201">
        <v>774</v>
      </c>
      <c r="O858" s="204">
        <v>512</v>
      </c>
      <c r="P858" s="196">
        <v>361</v>
      </c>
      <c r="Q858" s="197">
        <v>255</v>
      </c>
      <c r="R858" s="198">
        <v>394</v>
      </c>
      <c r="S858" s="199">
        <v>476</v>
      </c>
      <c r="T858" s="196">
        <v>152</v>
      </c>
      <c r="U858" s="200">
        <v>58</v>
      </c>
      <c r="V858" s="198">
        <v>430</v>
      </c>
      <c r="W858" s="205">
        <v>383</v>
      </c>
      <c r="X858" s="196">
        <v>325</v>
      </c>
      <c r="Y858" s="200">
        <v>151</v>
      </c>
      <c r="Z858" s="198">
        <v>746</v>
      </c>
      <c r="AA858" s="196">
        <v>778</v>
      </c>
      <c r="AB858" s="172">
        <f t="shared" si="16321"/>
        <v>5553</v>
      </c>
      <c r="AC858" s="173">
        <f t="shared" si="16322"/>
        <v>5390</v>
      </c>
      <c r="BI858" s="146" t="s">
        <v>28</v>
      </c>
      <c r="BJ858" s="129">
        <f>B858/B870</f>
        <v>4.4259567387687188E-2</v>
      </c>
      <c r="BK858" s="130">
        <f t="shared" ref="BK858" si="16624">C858/C870</f>
        <v>6.99656928994698E-2</v>
      </c>
      <c r="BL858" s="131">
        <f t="shared" ref="BL858" si="16625">D858/D870</f>
        <v>5.9493310560774268E-2</v>
      </c>
      <c r="BM858" s="132">
        <f t="shared" ref="BM858" si="16626">E858/E870</f>
        <v>7.602075344010828E-2</v>
      </c>
      <c r="BN858" s="129">
        <f t="shared" ref="BN858" si="16627">F858/F870</f>
        <v>4.5572242361470741E-2</v>
      </c>
      <c r="BO858" s="130">
        <f t="shared" ref="BO858" si="16628">G858/G870</f>
        <v>6.7596566523605156E-2</v>
      </c>
      <c r="BP858" s="131">
        <f t="shared" ref="BP858" si="16629">H858/H870</f>
        <v>5.8581795925504943E-2</v>
      </c>
      <c r="BQ858" s="132">
        <f t="shared" ref="BQ858" si="16630">I858/I870</f>
        <v>7.3629108384107092E-2</v>
      </c>
      <c r="BR858" s="129">
        <f t="shared" ref="BR858" si="16631">J858/J870</f>
        <v>7.568377669539153E-2</v>
      </c>
      <c r="BS858" s="130">
        <f t="shared" ref="BS858" si="16632">K858/K870</f>
        <v>3.9917695473251032E-2</v>
      </c>
      <c r="BT858" s="131">
        <f t="shared" ref="BT858" si="16633">L858/L870</f>
        <v>7.3333333333333334E-2</v>
      </c>
      <c r="BU858" s="129">
        <f t="shared" ref="BU858" si="16634">M858/M870</f>
        <v>4.2045649562382013E-2</v>
      </c>
      <c r="BV858" s="133">
        <f t="shared" ref="BV858" si="16635">N858/N870</f>
        <v>6.7345340642129992E-2</v>
      </c>
      <c r="BW858" s="134">
        <f t="shared" ref="BW858" si="16636">O858/O870</f>
        <v>4.4490789016336463E-2</v>
      </c>
      <c r="BX858" s="129">
        <f t="shared" ref="BX858" si="16637">P858/P870</f>
        <v>5.9492419248516809E-2</v>
      </c>
      <c r="BY858" s="130">
        <f t="shared" ref="BY858" si="16638">Q858/Q870</f>
        <v>4.3664383561643837E-2</v>
      </c>
      <c r="BZ858" s="131">
        <f t="shared" ref="BZ858" si="16639">R858/R870</f>
        <v>5.4608454608454607E-2</v>
      </c>
      <c r="CA858" s="132">
        <f t="shared" ref="CA858" si="16640">S858/S870</f>
        <v>6.560088202866593E-2</v>
      </c>
      <c r="CB858" s="129">
        <f t="shared" ref="CB858" si="16641">T858/T870</f>
        <v>8.2833787465940056E-2</v>
      </c>
      <c r="CC858" s="130">
        <f t="shared" ref="CC858" si="16642">U858/U870</f>
        <v>3.3937975424224692E-2</v>
      </c>
      <c r="CD858" s="131">
        <f t="shared" ref="CD858" si="16643">V858/V870</f>
        <v>6.2058017029874443E-2</v>
      </c>
      <c r="CE858" s="132">
        <f t="shared" ref="CE858" si="16644">W858/W870</f>
        <v>5.6782802075611566E-2</v>
      </c>
      <c r="CF858" s="129">
        <f t="shared" ref="CF858" si="16645">X858/X870</f>
        <v>6.0341626438915705E-2</v>
      </c>
      <c r="CG858" s="130">
        <f t="shared" ref="CG858" si="16646">Y858/Y870</f>
        <v>4.2849035187287172E-2</v>
      </c>
      <c r="CH858" s="131">
        <f t="shared" ref="CH858" si="16647">Z858/Z870</f>
        <v>7.2399068322981361E-2</v>
      </c>
      <c r="CI858" s="129">
        <f t="shared" ref="CI858" si="16648">AA858/AA870</f>
        <v>6.2419768934531453E-2</v>
      </c>
      <c r="CJ858" s="135">
        <f t="shared" ref="CJ858" si="16649">AB858/AB870</f>
        <v>6.0576639867348833E-2</v>
      </c>
      <c r="CK858" s="136">
        <f t="shared" ref="CK858" si="16650">AC858/AC870</f>
        <v>5.8974134535428248E-2</v>
      </c>
    </row>
    <row r="859" spans="1:89" x14ac:dyDescent="0.15">
      <c r="A859" s="137" t="s">
        <v>29</v>
      </c>
      <c r="B859" s="206">
        <v>433</v>
      </c>
      <c r="C859" s="190">
        <v>864</v>
      </c>
      <c r="D859" s="191">
        <v>295</v>
      </c>
      <c r="E859" s="192">
        <v>367</v>
      </c>
      <c r="F859" s="189">
        <v>502</v>
      </c>
      <c r="G859" s="193">
        <v>795</v>
      </c>
      <c r="H859" s="191">
        <v>532</v>
      </c>
      <c r="I859" s="192">
        <v>608</v>
      </c>
      <c r="J859" s="189">
        <v>258</v>
      </c>
      <c r="K859" s="190">
        <v>66</v>
      </c>
      <c r="L859" s="191">
        <v>578</v>
      </c>
      <c r="M859" s="189">
        <v>252</v>
      </c>
      <c r="N859" s="194">
        <v>898</v>
      </c>
      <c r="O859" s="207">
        <v>679</v>
      </c>
      <c r="P859" s="189">
        <v>510</v>
      </c>
      <c r="Q859" s="190">
        <v>294</v>
      </c>
      <c r="R859" s="191">
        <v>444</v>
      </c>
      <c r="S859" s="192">
        <v>572</v>
      </c>
      <c r="T859" s="189">
        <v>266</v>
      </c>
      <c r="U859" s="193">
        <v>43</v>
      </c>
      <c r="V859" s="191">
        <v>613</v>
      </c>
      <c r="W859" s="208">
        <v>418</v>
      </c>
      <c r="X859" s="189">
        <v>459</v>
      </c>
      <c r="Y859" s="193">
        <v>193</v>
      </c>
      <c r="Z859" s="191">
        <v>830</v>
      </c>
      <c r="AA859" s="189">
        <v>862</v>
      </c>
      <c r="AB859" s="172">
        <f t="shared" si="16321"/>
        <v>6618</v>
      </c>
      <c r="AC859" s="173">
        <f t="shared" si="16322"/>
        <v>6013</v>
      </c>
      <c r="BI859" s="137" t="s">
        <v>29</v>
      </c>
      <c r="BJ859" s="129">
        <f>B859/B870</f>
        <v>4.8031059345535219E-2</v>
      </c>
      <c r="BK859" s="130">
        <f t="shared" ref="BK859" si="16651">C859/C870</f>
        <v>8.9822226842707145E-2</v>
      </c>
      <c r="BL859" s="131">
        <f t="shared" ref="BL859" si="16652">D859/D870</f>
        <v>8.397381155707373E-2</v>
      </c>
      <c r="BM859" s="132">
        <f t="shared" ref="BM859" si="16653">E859/E870</f>
        <v>8.278817956237311E-2</v>
      </c>
      <c r="BN859" s="129">
        <f t="shared" ref="BN859" si="16654">F859/F870</f>
        <v>5.1993785603314344E-2</v>
      </c>
      <c r="BO859" s="130">
        <f t="shared" ref="BO859" si="16655">G859/G870</f>
        <v>9.477825464949928E-2</v>
      </c>
      <c r="BP859" s="131">
        <f t="shared" ref="BP859" si="16656">H859/H870</f>
        <v>4.6515694675177056E-2</v>
      </c>
      <c r="BQ859" s="132">
        <f t="shared" ref="BQ859" si="16657">I859/I870</f>
        <v>5.2175405474984983E-2</v>
      </c>
      <c r="BR859" s="129">
        <f t="shared" ref="BR859" si="16658">J859/J870</f>
        <v>9.666541775946047E-2</v>
      </c>
      <c r="BS859" s="130">
        <f t="shared" ref="BS859" si="16659">K859/K870</f>
        <v>2.7160493827160494E-2</v>
      </c>
      <c r="BT859" s="131">
        <f t="shared" ref="BT859" si="16660">L859/L870</f>
        <v>9.398373983739837E-2</v>
      </c>
      <c r="BU859" s="129">
        <f t="shared" ref="BU859" si="16661">M859/M870</f>
        <v>4.3246953835592933E-2</v>
      </c>
      <c r="BV859" s="133">
        <f t="shared" ref="BV859" si="16662">N859/N870</f>
        <v>7.8134516662316189E-2</v>
      </c>
      <c r="BW859" s="134">
        <f t="shared" ref="BW859" si="16663">O859/O870</f>
        <v>5.9002433090024328E-2</v>
      </c>
      <c r="BX859" s="129">
        <f t="shared" ref="BX859" si="16664">P859/P870</f>
        <v>8.4047462096242587E-2</v>
      </c>
      <c r="BY859" s="130">
        <f t="shared" ref="BY859" si="16665">Q859/Q870</f>
        <v>5.0342465753424659E-2</v>
      </c>
      <c r="BZ859" s="131">
        <f t="shared" ref="BZ859" si="16666">R859/R870</f>
        <v>6.1538461538461542E-2</v>
      </c>
      <c r="CA859" s="132">
        <f t="shared" ref="CA859" si="16667">S859/S870</f>
        <v>7.883131201764057E-2</v>
      </c>
      <c r="CB859" s="129">
        <f t="shared" ref="CB859" si="16668">T859/T870</f>
        <v>0.1449591280653951</v>
      </c>
      <c r="CC859" s="130">
        <f t="shared" ref="CC859" si="16669">U859/U870</f>
        <v>2.516091281451141E-2</v>
      </c>
      <c r="CD859" s="131">
        <f t="shared" ref="CD859" si="16670">V859/V870</f>
        <v>8.8468754510030306E-2</v>
      </c>
      <c r="CE859" s="132">
        <f t="shared" ref="CE859" si="16671">W859/W870</f>
        <v>6.1971830985915494E-2</v>
      </c>
      <c r="CF859" s="129">
        <f t="shared" ref="CF859" si="16672">X859/X870</f>
        <v>8.5220943186037873E-2</v>
      </c>
      <c r="CG859" s="130">
        <f t="shared" ref="CG859" si="16673">Y859/Y870</f>
        <v>5.4767309875141883E-2</v>
      </c>
      <c r="CH859" s="131">
        <f t="shared" ref="CH859" si="16674">Z859/Z870</f>
        <v>8.0551242236024848E-2</v>
      </c>
      <c r="CI859" s="129">
        <f t="shared" ref="CI859" si="16675">AA859/AA870</f>
        <v>6.9159178433889607E-2</v>
      </c>
      <c r="CJ859" s="135">
        <f t="shared" ref="CJ859" si="16676">AB859/AB870</f>
        <v>7.2194525957521086E-2</v>
      </c>
      <c r="CK859" s="136">
        <f t="shared" ref="CK859" si="16677">AC859/AC870</f>
        <v>6.5790625410302422E-2</v>
      </c>
    </row>
    <row r="860" spans="1:89" x14ac:dyDescent="0.15">
      <c r="A860" s="146" t="s">
        <v>30</v>
      </c>
      <c r="B860" s="203">
        <v>611</v>
      </c>
      <c r="C860" s="197">
        <v>960</v>
      </c>
      <c r="D860" s="198">
        <v>281</v>
      </c>
      <c r="E860" s="199">
        <v>369</v>
      </c>
      <c r="F860" s="196">
        <v>609</v>
      </c>
      <c r="G860" s="200">
        <v>860</v>
      </c>
      <c r="H860" s="198">
        <v>947</v>
      </c>
      <c r="I860" s="199">
        <v>1094</v>
      </c>
      <c r="J860" s="196">
        <v>286</v>
      </c>
      <c r="K860" s="197">
        <v>74</v>
      </c>
      <c r="L860" s="198">
        <v>664</v>
      </c>
      <c r="M860" s="196">
        <v>224</v>
      </c>
      <c r="N860" s="201">
        <v>1067</v>
      </c>
      <c r="O860" s="204">
        <v>718</v>
      </c>
      <c r="P860" s="196">
        <v>586</v>
      </c>
      <c r="Q860" s="197">
        <v>564</v>
      </c>
      <c r="R860" s="198">
        <v>439</v>
      </c>
      <c r="S860" s="199">
        <v>700</v>
      </c>
      <c r="T860" s="196">
        <v>251</v>
      </c>
      <c r="U860" s="200">
        <v>49</v>
      </c>
      <c r="V860" s="198">
        <v>679</v>
      </c>
      <c r="W860" s="205">
        <v>372</v>
      </c>
      <c r="X860" s="196">
        <v>510</v>
      </c>
      <c r="Y860" s="200">
        <v>230</v>
      </c>
      <c r="Z860" s="198">
        <v>721</v>
      </c>
      <c r="AA860" s="196">
        <v>1070</v>
      </c>
      <c r="AB860" s="172">
        <f t="shared" si="16321"/>
        <v>7651</v>
      </c>
      <c r="AC860" s="173">
        <f t="shared" si="16322"/>
        <v>7284</v>
      </c>
      <c r="BI860" s="146" t="s">
        <v>30</v>
      </c>
      <c r="BJ860" s="129">
        <f>B860/B870</f>
        <v>6.7775929007210203E-2</v>
      </c>
      <c r="BK860" s="130">
        <f t="shared" ref="BK860" si="16678">C860/C870</f>
        <v>9.9802474269674604E-2</v>
      </c>
      <c r="BL860" s="131">
        <f t="shared" ref="BL860" si="16679">D860/D870</f>
        <v>7.9988613720466839E-2</v>
      </c>
      <c r="BM860" s="132">
        <f t="shared" ref="BM860" si="16680">E860/E870</f>
        <v>8.3239341303857434E-2</v>
      </c>
      <c r="BN860" s="129">
        <f t="shared" ref="BN860" si="16681">F860/F870</f>
        <v>6.307612635939927E-2</v>
      </c>
      <c r="BO860" s="130">
        <f t="shared" ref="BO860" si="16682">G860/G870</f>
        <v>0.10252742012398665</v>
      </c>
      <c r="BP860" s="131">
        <f t="shared" ref="BP860" si="16683">H860/H870</f>
        <v>8.2801433942467431E-2</v>
      </c>
      <c r="BQ860" s="132">
        <f t="shared" ref="BQ860" si="16684">I860/I870</f>
        <v>9.3881403930318366E-2</v>
      </c>
      <c r="BR860" s="129">
        <f t="shared" ref="BR860" si="16685">J860/J870</f>
        <v>0.10715623829149494</v>
      </c>
      <c r="BS860" s="130">
        <f t="shared" ref="BS860" si="16686">K860/K870</f>
        <v>3.0452674897119343E-2</v>
      </c>
      <c r="BT860" s="131">
        <f t="shared" ref="BT860" si="16687">L860/L870</f>
        <v>0.10796747967479675</v>
      </c>
      <c r="BU860" s="129">
        <f t="shared" ref="BU860" si="16688">M860/M870</f>
        <v>3.8441736742749269E-2</v>
      </c>
      <c r="BV860" s="133">
        <f t="shared" ref="BV860" si="16689">N860/N870</f>
        <v>9.2839119464021583E-2</v>
      </c>
      <c r="BW860" s="134">
        <f t="shared" ref="BW860" si="16690">O860/O870</f>
        <v>6.2391379909628085E-2</v>
      </c>
      <c r="BX860" s="129">
        <f t="shared" ref="BX860" si="16691">P860/P870</f>
        <v>9.6572181938035601E-2</v>
      </c>
      <c r="BY860" s="130">
        <f t="shared" ref="BY860" si="16692">Q860/Q870</f>
        <v>9.657534246575343E-2</v>
      </c>
      <c r="BZ860" s="131">
        <f t="shared" ref="BZ860" si="16693">R860/R870</f>
        <v>6.0845460845460844E-2</v>
      </c>
      <c r="CA860" s="132">
        <f t="shared" ref="CA860" si="16694">S860/S870</f>
        <v>9.6471885336273433E-2</v>
      </c>
      <c r="CB860" s="129">
        <f t="shared" ref="CB860" si="16695">T860/T870</f>
        <v>0.13678474114441416</v>
      </c>
      <c r="CC860" s="130">
        <f t="shared" ref="CC860" si="16696">U860/U870</f>
        <v>2.8671737858396724E-2</v>
      </c>
      <c r="CD860" s="131">
        <f t="shared" ref="CD860" si="16697">V860/V870</f>
        <v>9.7993938519266854E-2</v>
      </c>
      <c r="CE860" s="132">
        <f t="shared" ref="CE860" si="16698">W860/W870</f>
        <v>5.5151964418087472E-2</v>
      </c>
      <c r="CF860" s="129">
        <f t="shared" ref="CF860" si="16699">X860/X870</f>
        <v>9.4689936873375416E-2</v>
      </c>
      <c r="CG860" s="130">
        <f t="shared" ref="CG860" si="16700">Y860/Y870</f>
        <v>6.5266742338251985E-2</v>
      </c>
      <c r="CH860" s="131">
        <f t="shared" ref="CH860" si="16701">Z860/Z870</f>
        <v>6.9972826086956527E-2</v>
      </c>
      <c r="CI860" s="129">
        <f t="shared" ref="CI860" si="16702">AA860/AA870</f>
        <v>8.5847240051347876E-2</v>
      </c>
      <c r="CJ860" s="135">
        <f t="shared" ref="CJ860" si="16703">AB860/AB870</f>
        <v>8.3463330024326654E-2</v>
      </c>
      <c r="CK860" s="136">
        <f t="shared" ref="CK860" si="16704">AC860/AC870</f>
        <v>7.9697142106875576E-2</v>
      </c>
    </row>
    <row r="861" spans="1:89" x14ac:dyDescent="0.15">
      <c r="A861" s="137" t="s">
        <v>31</v>
      </c>
      <c r="B861" s="206">
        <v>629</v>
      </c>
      <c r="C861" s="190">
        <v>1136</v>
      </c>
      <c r="D861" s="191">
        <v>199</v>
      </c>
      <c r="E861" s="192">
        <v>369</v>
      </c>
      <c r="F861" s="189">
        <v>431</v>
      </c>
      <c r="G861" s="193">
        <v>1089</v>
      </c>
      <c r="H861" s="191">
        <v>829</v>
      </c>
      <c r="I861" s="192">
        <v>1047</v>
      </c>
      <c r="J861" s="189">
        <v>235</v>
      </c>
      <c r="K861" s="190">
        <v>76</v>
      </c>
      <c r="L861" s="191">
        <v>683</v>
      </c>
      <c r="M861" s="189">
        <v>208</v>
      </c>
      <c r="N861" s="194">
        <v>890</v>
      </c>
      <c r="O861" s="207">
        <v>650</v>
      </c>
      <c r="P861" s="189">
        <v>384</v>
      </c>
      <c r="Q861" s="190">
        <v>448</v>
      </c>
      <c r="R861" s="191">
        <v>443</v>
      </c>
      <c r="S861" s="192">
        <v>580</v>
      </c>
      <c r="T861" s="189">
        <v>164</v>
      </c>
      <c r="U861" s="193">
        <v>57</v>
      </c>
      <c r="V861" s="191">
        <v>694</v>
      </c>
      <c r="W861" s="208">
        <v>375</v>
      </c>
      <c r="X861" s="189">
        <v>443</v>
      </c>
      <c r="Y861" s="193">
        <v>203</v>
      </c>
      <c r="Z861" s="191">
        <v>493</v>
      </c>
      <c r="AA861" s="189">
        <v>1046</v>
      </c>
      <c r="AB861" s="172">
        <f t="shared" si="16321"/>
        <v>6517</v>
      </c>
      <c r="AC861" s="173">
        <f t="shared" si="16322"/>
        <v>7284</v>
      </c>
      <c r="BI861" s="137" t="s">
        <v>31</v>
      </c>
      <c r="BJ861" s="129">
        <f>B861/B870</f>
        <v>6.9772601220188579E-2</v>
      </c>
      <c r="BK861" s="130">
        <f t="shared" ref="BK861" si="16705">C861/C870</f>
        <v>0.11809959455244828</v>
      </c>
      <c r="BL861" s="131">
        <f t="shared" ref="BL861" si="16706">D861/D870</f>
        <v>5.6646740677483633E-2</v>
      </c>
      <c r="BM861" s="132">
        <f t="shared" ref="BM861" si="16707">E861/E870</f>
        <v>8.3239341303857434E-2</v>
      </c>
      <c r="BN861" s="129">
        <f t="shared" ref="BN861" si="16708">F861/F870</f>
        <v>4.4640082858622476E-2</v>
      </c>
      <c r="BO861" s="130">
        <f t="shared" ref="BO861" si="16709">G861/G870</f>
        <v>0.1298283261802575</v>
      </c>
      <c r="BP861" s="131">
        <f t="shared" ref="BP861" si="16710">H861/H870</f>
        <v>7.2484043018274019E-2</v>
      </c>
      <c r="BQ861" s="132">
        <f t="shared" ref="BQ861" si="16711">I861/I870</f>
        <v>8.9848107783403422E-2</v>
      </c>
      <c r="BR861" s="129">
        <f t="shared" ref="BR861" si="16712">J861/J870</f>
        <v>8.8047958036717874E-2</v>
      </c>
      <c r="BS861" s="130">
        <f t="shared" ref="BS861" si="16713">K861/K870</f>
        <v>3.1275720164609055E-2</v>
      </c>
      <c r="BT861" s="131">
        <f t="shared" ref="BT861" si="16714">L861/L870</f>
        <v>0.11105691056910569</v>
      </c>
      <c r="BU861" s="129">
        <f t="shared" ref="BU861" si="16715">M861/M870</f>
        <v>3.5695898403981463E-2</v>
      </c>
      <c r="BV861" s="133">
        <f t="shared" ref="BV861" si="16716">N861/N870</f>
        <v>7.7438440790046109E-2</v>
      </c>
      <c r="BW861" s="134">
        <f t="shared" ref="BW861" si="16717">O861/O870</f>
        <v>5.6482446993395899E-2</v>
      </c>
      <c r="BX861" s="129">
        <f t="shared" ref="BX861" si="16718">P861/P870</f>
        <v>6.3282794990112065E-2</v>
      </c>
      <c r="BY861" s="130">
        <f t="shared" ref="BY861" si="16719">Q861/Q870</f>
        <v>7.6712328767123292E-2</v>
      </c>
      <c r="BZ861" s="131">
        <f t="shared" ref="BZ861" si="16720">R861/R870</f>
        <v>6.1399861399861401E-2</v>
      </c>
      <c r="CA861" s="132">
        <f t="shared" ref="CA861" si="16721">S861/S870</f>
        <v>7.9933847850055126E-2</v>
      </c>
      <c r="CB861" s="129">
        <f t="shared" ref="CB861" si="16722">T861/T870</f>
        <v>8.9373297002724797E-2</v>
      </c>
      <c r="CC861" s="130">
        <f t="shared" ref="CC861" si="16723">U861/U870</f>
        <v>3.3352837916910474E-2</v>
      </c>
      <c r="CD861" s="131">
        <f t="shared" ref="CD861" si="16724">V861/V870</f>
        <v>0.10015875306682061</v>
      </c>
      <c r="CE861" s="132">
        <f t="shared" ref="CE861" si="16725">W861/W870</f>
        <v>5.5596738324684952E-2</v>
      </c>
      <c r="CF861" s="129">
        <f t="shared" ref="CF861" si="16726">X861/X870</f>
        <v>8.2250278499814339E-2</v>
      </c>
      <c r="CG861" s="130">
        <f t="shared" ref="CG861" si="16727">Y861/Y870</f>
        <v>5.7604994324631099E-2</v>
      </c>
      <c r="CH861" s="131">
        <f t="shared" ref="CH861" si="16728">Z861/Z870</f>
        <v>4.7845496894409936E-2</v>
      </c>
      <c r="CI861" s="129">
        <f t="shared" ref="CI861" si="16729">AA861/AA870</f>
        <v>8.3921694480102699E-2</v>
      </c>
      <c r="CJ861" s="135">
        <f t="shared" ref="CJ861" si="16730">AB861/AB870</f>
        <v>7.1092735821270001E-2</v>
      </c>
      <c r="CK861" s="136">
        <f t="shared" ref="CK861" si="16731">AC861/AC870</f>
        <v>7.9697142106875576E-2</v>
      </c>
    </row>
    <row r="862" spans="1:89" x14ac:dyDescent="0.15">
      <c r="A862" s="146" t="s">
        <v>32</v>
      </c>
      <c r="B862" s="203">
        <v>757</v>
      </c>
      <c r="C862" s="197">
        <v>789</v>
      </c>
      <c r="D862" s="198">
        <v>152</v>
      </c>
      <c r="E862" s="199">
        <v>285</v>
      </c>
      <c r="F862" s="196">
        <v>354</v>
      </c>
      <c r="G862" s="200">
        <v>978</v>
      </c>
      <c r="H862" s="198">
        <v>758</v>
      </c>
      <c r="I862" s="199">
        <v>995</v>
      </c>
      <c r="J862" s="196">
        <v>231</v>
      </c>
      <c r="K862" s="197">
        <v>61</v>
      </c>
      <c r="L862" s="198">
        <v>615</v>
      </c>
      <c r="M862" s="196">
        <v>213</v>
      </c>
      <c r="N862" s="201">
        <v>868</v>
      </c>
      <c r="O862" s="204">
        <v>586</v>
      </c>
      <c r="P862" s="196">
        <v>294</v>
      </c>
      <c r="Q862" s="197">
        <v>436</v>
      </c>
      <c r="R862" s="198">
        <v>332</v>
      </c>
      <c r="S862" s="199">
        <v>577</v>
      </c>
      <c r="T862" s="196">
        <v>115</v>
      </c>
      <c r="U862" s="200">
        <v>35</v>
      </c>
      <c r="V862" s="198">
        <v>704</v>
      </c>
      <c r="W862" s="205">
        <v>314</v>
      </c>
      <c r="X862" s="196">
        <v>313</v>
      </c>
      <c r="Y862" s="200">
        <v>215</v>
      </c>
      <c r="Z862" s="198">
        <v>412</v>
      </c>
      <c r="AA862" s="196">
        <v>840</v>
      </c>
      <c r="AB862" s="172">
        <f t="shared" si="16321"/>
        <v>5905</v>
      </c>
      <c r="AC862" s="173">
        <f t="shared" si="16322"/>
        <v>6324</v>
      </c>
      <c r="BI862" s="146" t="s">
        <v>32</v>
      </c>
      <c r="BJ862" s="129">
        <f>B862/B870</f>
        <v>8.3971159179145868E-2</v>
      </c>
      <c r="BK862" s="130">
        <f t="shared" ref="BK862" si="16732">C862/C870</f>
        <v>8.2025158540388818E-2</v>
      </c>
      <c r="BL862" s="131">
        <f t="shared" ref="BL862" si="16733">D862/D870</f>
        <v>4.3267862226017646E-2</v>
      </c>
      <c r="BM862" s="132">
        <f t="shared" ref="BM862" si="16734">E862/E870</f>
        <v>6.4290548161515901E-2</v>
      </c>
      <c r="BN862" s="129">
        <f t="shared" ref="BN862" si="16735">F862/F870</f>
        <v>3.6664940445365099E-2</v>
      </c>
      <c r="BO862" s="130">
        <f t="shared" ref="BO862" si="16736">G862/G870</f>
        <v>0.11659513590844063</v>
      </c>
      <c r="BP862" s="131">
        <f t="shared" ref="BP862" si="16737">H862/H870</f>
        <v>6.627612136049664E-2</v>
      </c>
      <c r="BQ862" s="132">
        <f t="shared" ref="BQ862" si="16738">I862/I870</f>
        <v>8.5385737578306017E-2</v>
      </c>
      <c r="BR862" s="129">
        <f t="shared" ref="BR862" si="16739">J862/J870</f>
        <v>8.6549269389284381E-2</v>
      </c>
      <c r="BS862" s="130">
        <f t="shared" ref="BS862" si="16740">K862/K870</f>
        <v>2.5102880658436213E-2</v>
      </c>
      <c r="BT862" s="131">
        <f t="shared" ref="BT862" si="16741">L862/L870</f>
        <v>0.1</v>
      </c>
      <c r="BU862" s="129">
        <f t="shared" ref="BU862" si="16742">M862/M870</f>
        <v>3.6553972884846402E-2</v>
      </c>
      <c r="BV862" s="133">
        <f t="shared" ref="BV862" si="16743">N862/N870</f>
        <v>7.5524232141303396E-2</v>
      </c>
      <c r="BW862" s="134">
        <f t="shared" ref="BW862" si="16744">O862/O870</f>
        <v>5.0921098366353841E-2</v>
      </c>
      <c r="BX862" s="129">
        <f t="shared" ref="BX862" si="16745">P862/P870</f>
        <v>4.8450889914304546E-2</v>
      </c>
      <c r="BY862" s="130">
        <f t="shared" ref="BY862" si="16746">Q862/Q870</f>
        <v>7.4657534246575341E-2</v>
      </c>
      <c r="BZ862" s="131">
        <f t="shared" ref="BZ862" si="16747">R862/R870</f>
        <v>4.6015246015246015E-2</v>
      </c>
      <c r="CA862" s="132">
        <f t="shared" ref="CA862" si="16748">S862/S870</f>
        <v>7.9520396912899666E-2</v>
      </c>
      <c r="CB862" s="129">
        <f t="shared" ref="CB862" si="16749">T862/T870</f>
        <v>6.2670299727520432E-2</v>
      </c>
      <c r="CC862" s="130">
        <f t="shared" ref="CC862" si="16750">U862/U870</f>
        <v>2.047981275599766E-2</v>
      </c>
      <c r="CD862" s="131">
        <f t="shared" ref="CD862" si="16751">V862/V870</f>
        <v>0.10160196276518978</v>
      </c>
      <c r="CE862" s="132">
        <f t="shared" ref="CE862" si="16752">W862/W870</f>
        <v>4.655300222386953E-2</v>
      </c>
      <c r="CF862" s="129">
        <f t="shared" ref="CF862" si="16753">X862/X870</f>
        <v>5.8113627924248047E-2</v>
      </c>
      <c r="CG862" s="130">
        <f t="shared" ref="CG862" si="16754">Y862/Y870</f>
        <v>6.1010215664018159E-2</v>
      </c>
      <c r="CH862" s="131">
        <f t="shared" ref="CH862" si="16755">Z862/Z870</f>
        <v>3.998447204968944E-2</v>
      </c>
      <c r="CI862" s="129">
        <f t="shared" ref="CI862" si="16756">AA862/AA870</f>
        <v>6.739409499358151E-2</v>
      </c>
      <c r="CJ862" s="135">
        <f t="shared" ref="CJ862" si="16757">AB862/AB870</f>
        <v>6.4416542124382289E-2</v>
      </c>
      <c r="CK862" s="136">
        <f t="shared" ref="CK862" si="16758">AC862/AC870</f>
        <v>6.9193400148803014E-2</v>
      </c>
    </row>
    <row r="863" spans="1:89" x14ac:dyDescent="0.15">
      <c r="A863" s="137" t="s">
        <v>33</v>
      </c>
      <c r="B863" s="206">
        <v>376</v>
      </c>
      <c r="C863" s="190">
        <v>497</v>
      </c>
      <c r="D863" s="191">
        <v>77</v>
      </c>
      <c r="E863" s="192">
        <v>266</v>
      </c>
      <c r="F863" s="189">
        <v>239</v>
      </c>
      <c r="G863" s="193">
        <v>812</v>
      </c>
      <c r="H863" s="191">
        <v>582</v>
      </c>
      <c r="I863" s="192">
        <v>726</v>
      </c>
      <c r="J863" s="189">
        <v>77</v>
      </c>
      <c r="K863" s="190">
        <v>61</v>
      </c>
      <c r="L863" s="191">
        <v>474</v>
      </c>
      <c r="M863" s="189">
        <v>190</v>
      </c>
      <c r="N863" s="194">
        <v>504</v>
      </c>
      <c r="O863" s="207">
        <v>612</v>
      </c>
      <c r="P863" s="189">
        <v>204</v>
      </c>
      <c r="Q863" s="190">
        <v>382</v>
      </c>
      <c r="R863" s="191">
        <v>300</v>
      </c>
      <c r="S863" s="192">
        <v>400</v>
      </c>
      <c r="T863" s="189">
        <v>52</v>
      </c>
      <c r="U863" s="193">
        <v>68</v>
      </c>
      <c r="V863" s="191">
        <v>595</v>
      </c>
      <c r="W863" s="208">
        <v>249</v>
      </c>
      <c r="X863" s="189">
        <v>216</v>
      </c>
      <c r="Y863" s="193">
        <v>170</v>
      </c>
      <c r="Z863" s="191">
        <v>283</v>
      </c>
      <c r="AA863" s="189">
        <v>675</v>
      </c>
      <c r="AB863" s="172">
        <f t="shared" si="16321"/>
        <v>3979</v>
      </c>
      <c r="AC863" s="173">
        <f t="shared" si="16322"/>
        <v>5108</v>
      </c>
      <c r="BI863" s="137" t="s">
        <v>33</v>
      </c>
      <c r="BJ863" s="129">
        <f>B863/B870</f>
        <v>4.170826400443705E-2</v>
      </c>
      <c r="BK863" s="130">
        <f t="shared" ref="BK863" si="16759">C863/C870</f>
        <v>5.1668572616696121E-2</v>
      </c>
      <c r="BL863" s="131">
        <f t="shared" ref="BL863" si="16760">D863/D870</f>
        <v>2.1918588101337889E-2</v>
      </c>
      <c r="BM863" s="132">
        <f t="shared" ref="BM863" si="16761">E863/E870</f>
        <v>6.0004511617414845E-2</v>
      </c>
      <c r="BN863" s="129">
        <f t="shared" ref="BN863" si="16762">F863/F870</f>
        <v>2.4754013464526152E-2</v>
      </c>
      <c r="BO863" s="130">
        <f t="shared" ref="BO863" si="16763">G863/G870</f>
        <v>9.6804959465903673E-2</v>
      </c>
      <c r="BP863" s="131">
        <f t="shared" ref="BP863" si="16764">H863/H870</f>
        <v>5.0887470490513245E-2</v>
      </c>
      <c r="BQ863" s="132">
        <f t="shared" ref="BQ863" si="16765">I863/I870</f>
        <v>6.230155324809062E-2</v>
      </c>
      <c r="BR863" s="129">
        <f t="shared" ref="BR863" si="16766">J863/J870</f>
        <v>2.8849756463094792E-2</v>
      </c>
      <c r="BS863" s="130">
        <f t="shared" ref="BS863" si="16767">K863/K870</f>
        <v>2.5102880658436213E-2</v>
      </c>
      <c r="BT863" s="131">
        <f t="shared" ref="BT863" si="16768">L863/L870</f>
        <v>7.7073170731707316E-2</v>
      </c>
      <c r="BU863" s="129">
        <f t="shared" ref="BU863" si="16769">M863/M870</f>
        <v>3.2606830272867683E-2</v>
      </c>
      <c r="BV863" s="133">
        <f t="shared" ref="BV863" si="16770">N863/N870</f>
        <v>4.3852779953014877E-2</v>
      </c>
      <c r="BW863" s="134">
        <f t="shared" ref="BW863" si="16771">O863/O870</f>
        <v>5.3180396246089674E-2</v>
      </c>
      <c r="BX863" s="129">
        <f t="shared" ref="BX863" si="16772">P863/P870</f>
        <v>3.3618984838497033E-2</v>
      </c>
      <c r="BY863" s="130">
        <f t="shared" ref="BY863" si="16773">Q863/Q870</f>
        <v>6.5410958904109584E-2</v>
      </c>
      <c r="BZ863" s="131">
        <f t="shared" ref="BZ863" si="16774">R863/R870</f>
        <v>4.1580041580041582E-2</v>
      </c>
      <c r="CA863" s="132">
        <f t="shared" ref="CA863" si="16775">S863/S870</f>
        <v>5.5126791620727672E-2</v>
      </c>
      <c r="CB863" s="129">
        <f t="shared" ref="CB863" si="16776">T863/T870</f>
        <v>2.8337874659400544E-2</v>
      </c>
      <c r="CC863" s="130">
        <f t="shared" ref="CC863" si="16777">U863/U870</f>
        <v>3.9789350497366878E-2</v>
      </c>
      <c r="CD863" s="131">
        <f t="shared" ref="CD863" si="16778">V863/V870</f>
        <v>8.58709770529658E-2</v>
      </c>
      <c r="CE863" s="132">
        <f t="shared" ref="CE863" si="16779">W863/W870</f>
        <v>3.6916234247590808E-2</v>
      </c>
      <c r="CF863" s="129">
        <f t="shared" ref="CF863" si="16780">X863/X870</f>
        <v>4.0103973264017823E-2</v>
      </c>
      <c r="CG863" s="130">
        <f t="shared" ref="CG863" si="16781">Y863/Y870</f>
        <v>4.8240635641316684E-2</v>
      </c>
      <c r="CH863" s="131">
        <f t="shared" ref="CH863" si="16782">Z863/Z870</f>
        <v>2.7465062111801244E-2</v>
      </c>
      <c r="CI863" s="129">
        <f t="shared" ref="CI863" si="16783">AA863/AA870</f>
        <v>5.4155969191270859E-2</v>
      </c>
      <c r="CJ863" s="135">
        <f t="shared" ref="CJ863" si="16784">AB863/AB870</f>
        <v>4.3406167843000359E-2</v>
      </c>
      <c r="CK863" s="136">
        <f t="shared" ref="CK863" si="16785">AC863/AC870</f>
        <v>5.5888660335244429E-2</v>
      </c>
    </row>
    <row r="864" spans="1:89" x14ac:dyDescent="0.15">
      <c r="A864" s="146" t="s">
        <v>34</v>
      </c>
      <c r="B864" s="203">
        <v>31</v>
      </c>
      <c r="C864" s="197">
        <v>229</v>
      </c>
      <c r="D864" s="198">
        <v>25</v>
      </c>
      <c r="E864" s="199">
        <v>94</v>
      </c>
      <c r="F864" s="196">
        <v>59</v>
      </c>
      <c r="G864" s="200">
        <v>214</v>
      </c>
      <c r="H864" s="198">
        <v>115</v>
      </c>
      <c r="I864" s="199">
        <v>255</v>
      </c>
      <c r="J864" s="196">
        <v>19</v>
      </c>
      <c r="K864" s="197">
        <v>36</v>
      </c>
      <c r="L864" s="198">
        <v>129</v>
      </c>
      <c r="M864" s="196">
        <v>61</v>
      </c>
      <c r="N864" s="201">
        <v>147</v>
      </c>
      <c r="O864" s="204">
        <v>194</v>
      </c>
      <c r="P864" s="196">
        <v>93</v>
      </c>
      <c r="Q864" s="197">
        <v>146</v>
      </c>
      <c r="R864" s="198">
        <v>112</v>
      </c>
      <c r="S864" s="199">
        <v>145</v>
      </c>
      <c r="T864" s="196">
        <v>36</v>
      </c>
      <c r="U864" s="200">
        <v>67</v>
      </c>
      <c r="V864" s="198">
        <v>120</v>
      </c>
      <c r="W864" s="205">
        <v>86</v>
      </c>
      <c r="X864" s="196">
        <v>95</v>
      </c>
      <c r="Y864" s="200">
        <v>85</v>
      </c>
      <c r="Z864" s="198">
        <v>192</v>
      </c>
      <c r="AA864" s="196">
        <v>251</v>
      </c>
      <c r="AB864" s="172">
        <f t="shared" si="16321"/>
        <v>1173</v>
      </c>
      <c r="AC864" s="173">
        <f t="shared" si="16322"/>
        <v>1863</v>
      </c>
      <c r="BI864" s="146" t="s">
        <v>34</v>
      </c>
      <c r="BJ864" s="129">
        <f>B864/B870</f>
        <v>3.4387132556849697E-3</v>
      </c>
      <c r="BK864" s="130">
        <f t="shared" ref="BK864" si="16786">C864/C870</f>
        <v>2.3807048549745295E-2</v>
      </c>
      <c r="BL864" s="131">
        <f t="shared" ref="BL864" si="16787">D864/D870</f>
        <v>7.1164247082265873E-3</v>
      </c>
      <c r="BM864" s="132">
        <f t="shared" ref="BM864" si="16788">E864/E870</f>
        <v>2.1204601849763142E-2</v>
      </c>
      <c r="BN864" s="129">
        <f t="shared" ref="BN864" si="16789">F864/F870</f>
        <v>6.1108234075608493E-3</v>
      </c>
      <c r="BO864" s="130">
        <f t="shared" ref="BO864" si="16790">G864/G870</f>
        <v>2.5512637100619934E-2</v>
      </c>
      <c r="BP864" s="131">
        <f t="shared" ref="BP864" si="16791">H864/H870</f>
        <v>1.0055084375273237E-2</v>
      </c>
      <c r="BQ864" s="132">
        <f t="shared" ref="BQ864" si="16792">I864/I870</f>
        <v>2.1882776967304556E-2</v>
      </c>
      <c r="BR864" s="129">
        <f t="shared" ref="BR864" si="16793">J864/J870</f>
        <v>7.1187710753091047E-3</v>
      </c>
      <c r="BS864" s="130">
        <f t="shared" ref="BS864" si="16794">K864/K870</f>
        <v>1.4814814814814815E-2</v>
      </c>
      <c r="BT864" s="131">
        <f t="shared" ref="BT864" si="16795">L864/L870</f>
        <v>2.0975609756097562E-2</v>
      </c>
      <c r="BU864" s="129">
        <f t="shared" ref="BU864" si="16796">M864/M870</f>
        <v>1.0468508666552257E-2</v>
      </c>
      <c r="BV864" s="133">
        <f t="shared" ref="BV864" si="16797">N864/N870</f>
        <v>1.2790394152962672E-2</v>
      </c>
      <c r="BW864" s="134">
        <f t="shared" ref="BW864" si="16798">O864/O870</f>
        <v>1.6857838025721238E-2</v>
      </c>
      <c r="BX864" s="129">
        <f t="shared" ref="BX864" si="16799">P864/P870</f>
        <v>1.5326301911667766E-2</v>
      </c>
      <c r="BY864" s="130">
        <f t="shared" ref="BY864" si="16800">Q864/Q870</f>
        <v>2.5000000000000001E-2</v>
      </c>
      <c r="BZ864" s="131">
        <f t="shared" ref="BZ864" si="16801">R864/R870</f>
        <v>1.5523215523215523E-2</v>
      </c>
      <c r="CA864" s="132">
        <f t="shared" ref="CA864" si="16802">S864/S870</f>
        <v>1.9983461962513781E-2</v>
      </c>
      <c r="CB864" s="129">
        <f t="shared" ref="CB864" si="16803">T864/T870</f>
        <v>1.9618528610354225E-2</v>
      </c>
      <c r="CC864" s="130">
        <f t="shared" ref="CC864" si="16804">U864/U870</f>
        <v>3.920421299005266E-2</v>
      </c>
      <c r="CD864" s="131">
        <f t="shared" ref="CD864" si="16805">V864/V870</f>
        <v>1.7318516380430075E-2</v>
      </c>
      <c r="CE864" s="132">
        <f t="shared" ref="CE864" si="16806">W864/W870</f>
        <v>1.2750185322461083E-2</v>
      </c>
      <c r="CF864" s="129">
        <f t="shared" ref="CF864" si="16807">X864/X870</f>
        <v>1.7638321574452283E-2</v>
      </c>
      <c r="CG864" s="130">
        <f t="shared" ref="CG864" si="16808">Y864/Y870</f>
        <v>2.4120317820658342E-2</v>
      </c>
      <c r="CH864" s="131">
        <f t="shared" ref="CH864" si="16809">Z864/Z870</f>
        <v>1.8633540372670808E-2</v>
      </c>
      <c r="CI864" s="129">
        <f t="shared" ref="CI864" si="16810">AA864/AA870</f>
        <v>2.0137997432605904E-2</v>
      </c>
      <c r="CJ864" s="135">
        <f t="shared" ref="CJ864" si="16811">AB864/AB870</f>
        <v>1.2796037919034789E-2</v>
      </c>
      <c r="CK864" s="136">
        <f t="shared" ref="CK864" si="16812">AC864/AC870</f>
        <v>2.0383824237384569E-2</v>
      </c>
    </row>
    <row r="865" spans="1:89" x14ac:dyDescent="0.15">
      <c r="A865" s="137" t="s">
        <v>35</v>
      </c>
      <c r="B865" s="206">
        <v>0</v>
      </c>
      <c r="C865" s="190">
        <v>75</v>
      </c>
      <c r="D865" s="191">
        <v>2</v>
      </c>
      <c r="E865" s="192">
        <v>43</v>
      </c>
      <c r="F865" s="189">
        <v>0</v>
      </c>
      <c r="G865" s="193">
        <v>48</v>
      </c>
      <c r="H865" s="191">
        <v>17</v>
      </c>
      <c r="I865" s="192">
        <v>56</v>
      </c>
      <c r="J865" s="189">
        <v>3</v>
      </c>
      <c r="K865" s="190">
        <v>4</v>
      </c>
      <c r="L865" s="191">
        <v>20</v>
      </c>
      <c r="M865" s="189">
        <v>12</v>
      </c>
      <c r="N865" s="194">
        <v>19</v>
      </c>
      <c r="O865" s="207">
        <v>22</v>
      </c>
      <c r="P865" s="189">
        <v>13</v>
      </c>
      <c r="Q865" s="190">
        <v>17</v>
      </c>
      <c r="R865" s="191">
        <v>10</v>
      </c>
      <c r="S865" s="192">
        <v>10</v>
      </c>
      <c r="T865" s="189">
        <v>3</v>
      </c>
      <c r="U865" s="193">
        <v>10</v>
      </c>
      <c r="V865" s="191">
        <v>11</v>
      </c>
      <c r="W865" s="208">
        <v>5</v>
      </c>
      <c r="X865" s="189">
        <v>12</v>
      </c>
      <c r="Y865" s="193">
        <v>12</v>
      </c>
      <c r="Z865" s="191">
        <v>15</v>
      </c>
      <c r="AA865" s="189">
        <v>24</v>
      </c>
      <c r="AB865" s="172">
        <f t="shared" si="16321"/>
        <v>125</v>
      </c>
      <c r="AC865" s="173">
        <f t="shared" si="16322"/>
        <v>338</v>
      </c>
      <c r="BI865" s="137" t="s">
        <v>35</v>
      </c>
      <c r="BJ865" s="129">
        <f>B865/B870</f>
        <v>0</v>
      </c>
      <c r="BK865" s="130">
        <f t="shared" ref="BK865" si="16813">C865/C870</f>
        <v>7.7970683023183282E-3</v>
      </c>
      <c r="BL865" s="131">
        <f t="shared" ref="BL865" si="16814">D865/D870</f>
        <v>5.6931397665812699E-4</v>
      </c>
      <c r="BM865" s="132">
        <f t="shared" ref="BM865" si="16815">E865/E870</f>
        <v>9.6999774419129266E-3</v>
      </c>
      <c r="BN865" s="129">
        <f t="shared" ref="BN865" si="16816">F865/F870</f>
        <v>0</v>
      </c>
      <c r="BO865" s="130">
        <f t="shared" ref="BO865" si="16817">G865/G870</f>
        <v>5.7224606580829757E-3</v>
      </c>
      <c r="BP865" s="131">
        <f t="shared" ref="BP865" si="16818">H865/H870</f>
        <v>1.4864037772143045E-3</v>
      </c>
      <c r="BQ865" s="132">
        <f t="shared" ref="BQ865" si="16819">I865/I870</f>
        <v>4.8056294516433534E-3</v>
      </c>
      <c r="BR865" s="129">
        <f t="shared" ref="BR865" si="16820">J865/J870</f>
        <v>1.1240164855751218E-3</v>
      </c>
      <c r="BS865" s="130">
        <f t="shared" ref="BS865" si="16821">K865/K870</f>
        <v>1.6460905349794238E-3</v>
      </c>
      <c r="BT865" s="131">
        <f t="shared" ref="BT865" si="16822">L865/L870</f>
        <v>3.2520325203252032E-3</v>
      </c>
      <c r="BU865" s="129">
        <f t="shared" ref="BU865" si="16823">M865/M870</f>
        <v>2.0593787540758536E-3</v>
      </c>
      <c r="BV865" s="133">
        <f t="shared" ref="BV865" si="16824">N865/N870</f>
        <v>1.653180196641434E-3</v>
      </c>
      <c r="BW865" s="134">
        <f t="shared" ref="BW865" si="16825">O865/O870</f>
        <v>1.9117135905457074E-3</v>
      </c>
      <c r="BX865" s="129">
        <f t="shared" ref="BX865" si="16826">P865/P870</f>
        <v>2.1423862887277522E-3</v>
      </c>
      <c r="BY865" s="130">
        <f t="shared" ref="BY865" si="16827">Q865/Q870</f>
        <v>2.9109589041095892E-3</v>
      </c>
      <c r="BZ865" s="131">
        <f t="shared" ref="BZ865" si="16828">R865/R870</f>
        <v>1.386001386001386E-3</v>
      </c>
      <c r="CA865" s="132">
        <f t="shared" ref="CA865" si="16829">S865/S870</f>
        <v>1.3781697905181918E-3</v>
      </c>
      <c r="CB865" s="129">
        <f t="shared" ref="CB865" si="16830">T865/T870</f>
        <v>1.6348773841961854E-3</v>
      </c>
      <c r="CC865" s="130">
        <f t="shared" ref="CC865" si="16831">U865/U870</f>
        <v>5.8513750731421883E-3</v>
      </c>
      <c r="CD865" s="131">
        <f t="shared" ref="CD865" si="16832">V865/V870</f>
        <v>1.5875306682060903E-3</v>
      </c>
      <c r="CE865" s="132">
        <f t="shared" ref="CE865" si="16833">W865/W870</f>
        <v>7.4128984432913266E-4</v>
      </c>
      <c r="CF865" s="129">
        <f t="shared" ref="CF865" si="16834">X865/X870</f>
        <v>2.2279985146676567E-3</v>
      </c>
      <c r="CG865" s="130">
        <f t="shared" ref="CG865" si="16835">Y865/Y870</f>
        <v>3.4052213393870601E-3</v>
      </c>
      <c r="CH865" s="131">
        <f t="shared" ref="CH865" si="16836">Z865/Z870</f>
        <v>1.4557453416149068E-3</v>
      </c>
      <c r="CI865" s="129">
        <f t="shared" ref="CI865" si="16837">AA865/AA870</f>
        <v>1.9255455712451862E-3</v>
      </c>
      <c r="CJ865" s="135">
        <f t="shared" ref="CJ865" si="16838">AB865/AB870</f>
        <v>1.3636016537760857E-3</v>
      </c>
      <c r="CK865" s="136">
        <f t="shared" ref="CK865" si="16839">AC865/AC870</f>
        <v>3.6981924810713818E-3</v>
      </c>
    </row>
    <row r="866" spans="1:89" x14ac:dyDescent="0.15">
      <c r="A866" s="146" t="s">
        <v>36</v>
      </c>
      <c r="B866" s="203"/>
      <c r="C866" s="197"/>
      <c r="D866" s="198"/>
      <c r="E866" s="199"/>
      <c r="F866" s="196"/>
      <c r="G866" s="200"/>
      <c r="H866" s="198"/>
      <c r="I866" s="199"/>
      <c r="J866" s="196"/>
      <c r="K866" s="200"/>
      <c r="L866" s="198"/>
      <c r="M866" s="196"/>
      <c r="N866" s="201"/>
      <c r="O866" s="204"/>
      <c r="P866" s="196"/>
      <c r="Q866" s="200"/>
      <c r="R866" s="198"/>
      <c r="S866" s="199"/>
      <c r="T866" s="196"/>
      <c r="U866" s="200"/>
      <c r="V866" s="198"/>
      <c r="W866" s="199"/>
      <c r="X866" s="196"/>
      <c r="Y866" s="200"/>
      <c r="Z866" s="198"/>
      <c r="AA866" s="196"/>
      <c r="AB866" s="172">
        <f t="shared" si="16321"/>
        <v>0</v>
      </c>
      <c r="AC866" s="173">
        <f t="shared" si="16322"/>
        <v>0</v>
      </c>
      <c r="BI866" s="146" t="s">
        <v>36</v>
      </c>
      <c r="BJ866" s="129">
        <f>B866/B870</f>
        <v>0</v>
      </c>
      <c r="BK866" s="130">
        <f t="shared" ref="BK866" si="16840">C866/C870</f>
        <v>0</v>
      </c>
      <c r="BL866" s="131">
        <f t="shared" ref="BL866" si="16841">D866/D870</f>
        <v>0</v>
      </c>
      <c r="BM866" s="132">
        <f t="shared" ref="BM866" si="16842">E866/E870</f>
        <v>0</v>
      </c>
      <c r="BN866" s="129">
        <f t="shared" ref="BN866" si="16843">F866/F870</f>
        <v>0</v>
      </c>
      <c r="BO866" s="130">
        <f t="shared" ref="BO866" si="16844">G866/G870</f>
        <v>0</v>
      </c>
      <c r="BP866" s="131">
        <f t="shared" ref="BP866" si="16845">H866/H870</f>
        <v>0</v>
      </c>
      <c r="BQ866" s="132">
        <f t="shared" ref="BQ866" si="16846">I866/I870</f>
        <v>0</v>
      </c>
      <c r="BR866" s="129">
        <f t="shared" ref="BR866" si="16847">J866/J870</f>
        <v>0</v>
      </c>
      <c r="BS866" s="130">
        <f t="shared" ref="BS866" si="16848">K866/K870</f>
        <v>0</v>
      </c>
      <c r="BT866" s="131">
        <f t="shared" ref="BT866" si="16849">L866/L870</f>
        <v>0</v>
      </c>
      <c r="BU866" s="129">
        <f t="shared" ref="BU866" si="16850">M866/M870</f>
        <v>0</v>
      </c>
      <c r="BV866" s="133">
        <f t="shared" ref="BV866" si="16851">N866/N870</f>
        <v>0</v>
      </c>
      <c r="BW866" s="134">
        <f t="shared" ref="BW866" si="16852">O866/O870</f>
        <v>0</v>
      </c>
      <c r="BX866" s="129">
        <f t="shared" ref="BX866" si="16853">P866/P870</f>
        <v>0</v>
      </c>
      <c r="BY866" s="130">
        <f t="shared" ref="BY866" si="16854">Q866/Q870</f>
        <v>0</v>
      </c>
      <c r="BZ866" s="131">
        <f t="shared" ref="BZ866" si="16855">R866/R870</f>
        <v>0</v>
      </c>
      <c r="CA866" s="132">
        <f t="shared" ref="CA866" si="16856">S866/S870</f>
        <v>0</v>
      </c>
      <c r="CB866" s="129">
        <f t="shared" ref="CB866" si="16857">T866/T870</f>
        <v>0</v>
      </c>
      <c r="CC866" s="130">
        <f t="shared" ref="CC866" si="16858">U866/U870</f>
        <v>0</v>
      </c>
      <c r="CD866" s="131">
        <f t="shared" ref="CD866" si="16859">V866/V870</f>
        <v>0</v>
      </c>
      <c r="CE866" s="132">
        <f t="shared" ref="CE866" si="16860">W866/W870</f>
        <v>0</v>
      </c>
      <c r="CF866" s="129">
        <f t="shared" ref="CF866" si="16861">X866/X870</f>
        <v>0</v>
      </c>
      <c r="CG866" s="130">
        <f t="shared" ref="CG866" si="16862">Y866/Y870</f>
        <v>0</v>
      </c>
      <c r="CH866" s="131">
        <f t="shared" ref="CH866" si="16863">Z866/Z870</f>
        <v>0</v>
      </c>
      <c r="CI866" s="129">
        <f t="shared" ref="CI866" si="16864">AA866/AA870</f>
        <v>0</v>
      </c>
      <c r="CJ866" s="135">
        <f t="shared" ref="CJ866" si="16865">AB866/AB870</f>
        <v>0</v>
      </c>
      <c r="CK866" s="136">
        <f t="shared" ref="CK866" si="16866">AC866/AC870</f>
        <v>0</v>
      </c>
    </row>
    <row r="867" spans="1:89" x14ac:dyDescent="0.15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si="16321"/>
        <v>0</v>
      </c>
      <c r="AC867" s="173">
        <f t="shared" si="16322"/>
        <v>0</v>
      </c>
      <c r="BI867" s="137" t="s">
        <v>37</v>
      </c>
      <c r="BJ867" s="129">
        <f>B867/B870</f>
        <v>0</v>
      </c>
      <c r="BK867" s="130">
        <f t="shared" ref="BK867" si="16867">C867/C870</f>
        <v>0</v>
      </c>
      <c r="BL867" s="131">
        <f t="shared" ref="BL867" si="16868">D867/D870</f>
        <v>0</v>
      </c>
      <c r="BM867" s="132">
        <f t="shared" ref="BM867" si="16869">E867/E870</f>
        <v>0</v>
      </c>
      <c r="BN867" s="129">
        <f t="shared" ref="BN867" si="16870">F867/F870</f>
        <v>0</v>
      </c>
      <c r="BO867" s="130">
        <f t="shared" ref="BO867" si="16871">G867/G870</f>
        <v>0</v>
      </c>
      <c r="BP867" s="131">
        <f t="shared" ref="BP867" si="16872">H867/H870</f>
        <v>0</v>
      </c>
      <c r="BQ867" s="132">
        <f t="shared" ref="BQ867" si="16873">I867/I870</f>
        <v>0</v>
      </c>
      <c r="BR867" s="129">
        <f t="shared" ref="BR867" si="16874">J867/J870</f>
        <v>0</v>
      </c>
      <c r="BS867" s="130">
        <f t="shared" ref="BS867" si="16875">K867/K870</f>
        <v>0</v>
      </c>
      <c r="BT867" s="131">
        <f t="shared" ref="BT867" si="16876">L867/L870</f>
        <v>0</v>
      </c>
      <c r="BU867" s="129">
        <f t="shared" ref="BU867" si="16877">M867/M870</f>
        <v>0</v>
      </c>
      <c r="BV867" s="133">
        <f t="shared" ref="BV867" si="16878">N867/N870</f>
        <v>0</v>
      </c>
      <c r="BW867" s="134">
        <f t="shared" ref="BW867" si="16879">O867/O870</f>
        <v>0</v>
      </c>
      <c r="BX867" s="129">
        <f t="shared" ref="BX867" si="16880">P867/P870</f>
        <v>0</v>
      </c>
      <c r="BY867" s="130">
        <f t="shared" ref="BY867" si="16881">Q867/Q870</f>
        <v>0</v>
      </c>
      <c r="BZ867" s="131">
        <f t="shared" ref="BZ867" si="16882">R867/R870</f>
        <v>0</v>
      </c>
      <c r="CA867" s="132">
        <f t="shared" ref="CA867" si="16883">S867/S870</f>
        <v>0</v>
      </c>
      <c r="CB867" s="129">
        <f t="shared" ref="CB867" si="16884">T867/T870</f>
        <v>0</v>
      </c>
      <c r="CC867" s="130">
        <f t="shared" ref="CC867" si="16885">U867/U870</f>
        <v>0</v>
      </c>
      <c r="CD867" s="131">
        <f t="shared" ref="CD867" si="16886">V867/V870</f>
        <v>0</v>
      </c>
      <c r="CE867" s="132">
        <f t="shared" ref="CE867" si="16887">W867/W870</f>
        <v>0</v>
      </c>
      <c r="CF867" s="129">
        <f t="shared" ref="CF867" si="16888">X867/X870</f>
        <v>0</v>
      </c>
      <c r="CG867" s="130">
        <f t="shared" ref="CG867" si="16889">Y867/Y870</f>
        <v>0</v>
      </c>
      <c r="CH867" s="131">
        <f t="shared" ref="CH867" si="16890">Z867/Z870</f>
        <v>0</v>
      </c>
      <c r="CI867" s="129">
        <f t="shared" ref="CI867" si="16891">AA867/AA870</f>
        <v>0</v>
      </c>
      <c r="CJ867" s="135">
        <f t="shared" ref="CJ867" si="16892">AB867/AB870</f>
        <v>0</v>
      </c>
      <c r="CK867" s="136">
        <f t="shared" ref="CK867" si="16893">AC867/AC870</f>
        <v>0</v>
      </c>
    </row>
    <row r="868" spans="1:89" x14ac:dyDescent="0.15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321"/>
        <v>0</v>
      </c>
      <c r="AC868" s="173">
        <f t="shared" si="16322"/>
        <v>0</v>
      </c>
      <c r="BI868" s="146" t="s">
        <v>38</v>
      </c>
      <c r="BJ868" s="129">
        <f>B868/B870</f>
        <v>0</v>
      </c>
      <c r="BK868" s="130">
        <f t="shared" ref="BK868" si="16894">C868/C870</f>
        <v>0</v>
      </c>
      <c r="BL868" s="131">
        <f t="shared" ref="BL868" si="16895">D868/D870</f>
        <v>0</v>
      </c>
      <c r="BM868" s="132">
        <f t="shared" ref="BM868" si="16896">E868/E870</f>
        <v>0</v>
      </c>
      <c r="BN868" s="129">
        <f t="shared" ref="BN868" si="16897">F868/F870</f>
        <v>0</v>
      </c>
      <c r="BO868" s="130">
        <f t="shared" ref="BO868" si="16898">G868/G870</f>
        <v>0</v>
      </c>
      <c r="BP868" s="131">
        <f t="shared" ref="BP868" si="16899">H868/H870</f>
        <v>0</v>
      </c>
      <c r="BQ868" s="132">
        <f t="shared" ref="BQ868" si="16900">I868/I870</f>
        <v>0</v>
      </c>
      <c r="BR868" s="129">
        <f t="shared" ref="BR868" si="16901">J868/J870</f>
        <v>0</v>
      </c>
      <c r="BS868" s="130">
        <f t="shared" ref="BS868" si="16902">K868/K870</f>
        <v>0</v>
      </c>
      <c r="BT868" s="131">
        <f t="shared" ref="BT868" si="16903">L868/L870</f>
        <v>0</v>
      </c>
      <c r="BU868" s="129">
        <f t="shared" ref="BU868" si="16904">M868/M870</f>
        <v>0</v>
      </c>
      <c r="BV868" s="133">
        <f t="shared" ref="BV868" si="16905">N868/N870</f>
        <v>0</v>
      </c>
      <c r="BW868" s="134">
        <f t="shared" ref="BW868" si="16906">O868/O870</f>
        <v>0</v>
      </c>
      <c r="BX868" s="129">
        <f t="shared" ref="BX868" si="16907">P868/P870</f>
        <v>0</v>
      </c>
      <c r="BY868" s="130">
        <f t="shared" ref="BY868" si="16908">Q868/Q870</f>
        <v>0</v>
      </c>
      <c r="BZ868" s="131">
        <f t="shared" ref="BZ868" si="16909">R868/R870</f>
        <v>0</v>
      </c>
      <c r="CA868" s="132">
        <f t="shared" ref="CA868" si="16910">S868/S870</f>
        <v>0</v>
      </c>
      <c r="CB868" s="129">
        <f t="shared" ref="CB868" si="16911">T868/T870</f>
        <v>0</v>
      </c>
      <c r="CC868" s="130">
        <f t="shared" ref="CC868" si="16912">U868/U870</f>
        <v>0</v>
      </c>
      <c r="CD868" s="131">
        <f t="shared" ref="CD868" si="16913">V868/V870</f>
        <v>0</v>
      </c>
      <c r="CE868" s="132">
        <f t="shared" ref="CE868" si="16914">W868/W870</f>
        <v>0</v>
      </c>
      <c r="CF868" s="129">
        <f t="shared" ref="CF868" si="16915">X868/X870</f>
        <v>0</v>
      </c>
      <c r="CG868" s="130">
        <f t="shared" ref="CG868" si="16916">Y868/Y870</f>
        <v>0</v>
      </c>
      <c r="CH868" s="131">
        <f t="shared" ref="CH868" si="16917">Z868/Z870</f>
        <v>0</v>
      </c>
      <c r="CI868" s="129">
        <f t="shared" ref="CI868" si="16918">AA868/AA870</f>
        <v>0</v>
      </c>
      <c r="CJ868" s="135">
        <f t="shared" ref="CJ868" si="16919">AB868/AB870</f>
        <v>0</v>
      </c>
      <c r="CK868" s="136">
        <f t="shared" ref="CK868" si="16920">AC868/AC870</f>
        <v>0</v>
      </c>
    </row>
    <row r="869" spans="1:89" ht="14" thickBot="1" x14ac:dyDescent="0.2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321"/>
        <v>0</v>
      </c>
      <c r="AC869" s="173">
        <f t="shared" si="16322"/>
        <v>0</v>
      </c>
      <c r="BI869" s="137" t="s">
        <v>39</v>
      </c>
      <c r="BJ869" s="129">
        <f>B869/B870</f>
        <v>0</v>
      </c>
      <c r="BK869" s="130">
        <f t="shared" ref="BK869" si="16921">C869/C870</f>
        <v>0</v>
      </c>
      <c r="BL869" s="131">
        <f t="shared" ref="BL869" si="16922">D869/D870</f>
        <v>0</v>
      </c>
      <c r="BM869" s="132">
        <f t="shared" ref="BM869" si="16923">E869/E870</f>
        <v>0</v>
      </c>
      <c r="BN869" s="129">
        <f t="shared" ref="BN869" si="16924">F869/F870</f>
        <v>0</v>
      </c>
      <c r="BO869" s="130">
        <f t="shared" ref="BO869" si="16925">G869/G870</f>
        <v>0</v>
      </c>
      <c r="BP869" s="131">
        <f t="shared" ref="BP869" si="16926">H869/H870</f>
        <v>0</v>
      </c>
      <c r="BQ869" s="132">
        <f t="shared" ref="BQ869" si="16927">I869/I870</f>
        <v>0</v>
      </c>
      <c r="BR869" s="129">
        <f t="shared" ref="BR869" si="16928">J869/J870</f>
        <v>0</v>
      </c>
      <c r="BS869" s="130">
        <f t="shared" ref="BS869" si="16929">K869/K870</f>
        <v>0</v>
      </c>
      <c r="BT869" s="131">
        <f t="shared" ref="BT869" si="16930">L869/L870</f>
        <v>0</v>
      </c>
      <c r="BU869" s="129">
        <f t="shared" ref="BU869" si="16931">M869/M870</f>
        <v>0</v>
      </c>
      <c r="BV869" s="133">
        <f t="shared" ref="BV869" si="16932">N869/N870</f>
        <v>0</v>
      </c>
      <c r="BW869" s="134">
        <f t="shared" ref="BW869" si="16933">O869/O870</f>
        <v>0</v>
      </c>
      <c r="BX869" s="129">
        <f t="shared" ref="BX869" si="16934">P869/P870</f>
        <v>0</v>
      </c>
      <c r="BY869" s="130">
        <f t="shared" ref="BY869" si="16935">Q869/Q870</f>
        <v>0</v>
      </c>
      <c r="BZ869" s="131">
        <f t="shared" ref="BZ869" si="16936">R869/R870</f>
        <v>0</v>
      </c>
      <c r="CA869" s="132">
        <f t="shared" ref="CA869" si="16937">S869/S870</f>
        <v>0</v>
      </c>
      <c r="CB869" s="129">
        <f t="shared" ref="CB869" si="16938">T869/T870</f>
        <v>0</v>
      </c>
      <c r="CC869" s="130">
        <f t="shared" ref="CC869" si="16939">U869/U870</f>
        <v>0</v>
      </c>
      <c r="CD869" s="131">
        <f t="shared" ref="CD869" si="16940">V869/V870</f>
        <v>0</v>
      </c>
      <c r="CE869" s="132">
        <f t="shared" ref="CE869" si="16941">W869/W870</f>
        <v>0</v>
      </c>
      <c r="CF869" s="129">
        <f t="shared" ref="CF869" si="16942">X869/X870</f>
        <v>0</v>
      </c>
      <c r="CG869" s="130">
        <f t="shared" ref="CG869" si="16943">Y869/Y870</f>
        <v>0</v>
      </c>
      <c r="CH869" s="131">
        <f t="shared" ref="CH869" si="16944">Z869/Z870</f>
        <v>0</v>
      </c>
      <c r="CI869" s="129">
        <f t="shared" ref="CI869" si="16945">AA869/AA870</f>
        <v>0</v>
      </c>
      <c r="CJ869" s="135">
        <f t="shared" ref="CJ869" si="16946">AB869/AB870</f>
        <v>0</v>
      </c>
      <c r="CK869" s="136">
        <f t="shared" ref="CK869" si="16947">AC869/AC870</f>
        <v>0</v>
      </c>
    </row>
    <row r="870" spans="1:89" ht="15" thickTop="1" thickBot="1" x14ac:dyDescent="0.2">
      <c r="A870" s="269" t="s">
        <v>13</v>
      </c>
      <c r="B870" s="20">
        <f t="shared" ref="B870:AA870" si="16948">SUM(B847:B869)</f>
        <v>9015</v>
      </c>
      <c r="C870" s="21">
        <f t="shared" si="16948"/>
        <v>9619</v>
      </c>
      <c r="D870" s="20">
        <f t="shared" si="16948"/>
        <v>3513</v>
      </c>
      <c r="E870" s="21">
        <f t="shared" si="16948"/>
        <v>4433</v>
      </c>
      <c r="F870" s="20">
        <f t="shared" si="16948"/>
        <v>9655</v>
      </c>
      <c r="G870" s="21">
        <f t="shared" si="16948"/>
        <v>8388</v>
      </c>
      <c r="H870" s="20">
        <f t="shared" si="16948"/>
        <v>11437</v>
      </c>
      <c r="I870" s="21">
        <f t="shared" si="16948"/>
        <v>11653</v>
      </c>
      <c r="J870" s="20">
        <f t="shared" si="16948"/>
        <v>2669</v>
      </c>
      <c r="K870" s="21">
        <f t="shared" si="16948"/>
        <v>2430</v>
      </c>
      <c r="L870" s="20">
        <f t="shared" si="16948"/>
        <v>6150</v>
      </c>
      <c r="M870" s="21">
        <f t="shared" si="16948"/>
        <v>5827</v>
      </c>
      <c r="N870" s="20">
        <f t="shared" si="16948"/>
        <v>11493</v>
      </c>
      <c r="O870" s="21">
        <f t="shared" si="16948"/>
        <v>11508</v>
      </c>
      <c r="P870" s="20">
        <f t="shared" si="16948"/>
        <v>6068</v>
      </c>
      <c r="Q870" s="21">
        <f t="shared" si="16948"/>
        <v>5840</v>
      </c>
      <c r="R870" s="20">
        <f t="shared" si="16948"/>
        <v>7215</v>
      </c>
      <c r="S870" s="21">
        <f t="shared" si="16948"/>
        <v>7256</v>
      </c>
      <c r="T870" s="20">
        <f t="shared" si="16948"/>
        <v>1835</v>
      </c>
      <c r="U870" s="21">
        <f t="shared" si="16948"/>
        <v>1709</v>
      </c>
      <c r="V870" s="20">
        <f t="shared" si="16948"/>
        <v>6929</v>
      </c>
      <c r="W870" s="21">
        <f t="shared" si="16948"/>
        <v>6745</v>
      </c>
      <c r="X870" s="20">
        <f t="shared" si="16948"/>
        <v>5386</v>
      </c>
      <c r="Y870" s="21">
        <f t="shared" si="16948"/>
        <v>3524</v>
      </c>
      <c r="Z870" s="20">
        <f t="shared" si="16948"/>
        <v>10304</v>
      </c>
      <c r="AA870" s="21">
        <f t="shared" si="16948"/>
        <v>12464</v>
      </c>
      <c r="AB870" s="174">
        <f t="shared" ref="AB870:AC870" si="16949">SUM(AB846:AB869)</f>
        <v>91669</v>
      </c>
      <c r="AC870" s="175">
        <f t="shared" si="16949"/>
        <v>91396</v>
      </c>
      <c r="BI870" s="269" t="s">
        <v>13</v>
      </c>
      <c r="BJ870" s="155">
        <f>SUM(BJ846:BJ869)</f>
        <v>1</v>
      </c>
      <c r="BK870" s="156">
        <f t="shared" ref="BK870:CK870" si="16950">SUM(BK846:BK869)</f>
        <v>1</v>
      </c>
      <c r="BL870" s="155">
        <f t="shared" si="16950"/>
        <v>1</v>
      </c>
      <c r="BM870" s="156">
        <f t="shared" si="16950"/>
        <v>1</v>
      </c>
      <c r="BN870" s="155">
        <f t="shared" si="16950"/>
        <v>1</v>
      </c>
      <c r="BO870" s="156">
        <f t="shared" si="16950"/>
        <v>1</v>
      </c>
      <c r="BP870" s="155">
        <f t="shared" si="16950"/>
        <v>1</v>
      </c>
      <c r="BQ870" s="156">
        <f t="shared" si="16950"/>
        <v>1</v>
      </c>
      <c r="BR870" s="155">
        <f t="shared" si="16950"/>
        <v>1</v>
      </c>
      <c r="BS870" s="156">
        <f t="shared" si="16950"/>
        <v>1</v>
      </c>
      <c r="BT870" s="155">
        <f t="shared" si="16950"/>
        <v>1</v>
      </c>
      <c r="BU870" s="156">
        <f t="shared" si="16950"/>
        <v>0.99999999999999989</v>
      </c>
      <c r="BV870" s="155">
        <f t="shared" si="16950"/>
        <v>0.99999999999999989</v>
      </c>
      <c r="BW870" s="156">
        <f t="shared" si="16950"/>
        <v>1</v>
      </c>
      <c r="BX870" s="155">
        <f t="shared" si="16950"/>
        <v>1</v>
      </c>
      <c r="BY870" s="156">
        <f t="shared" si="16950"/>
        <v>1</v>
      </c>
      <c r="BZ870" s="155">
        <f t="shared" si="16950"/>
        <v>1</v>
      </c>
      <c r="CA870" s="156">
        <f t="shared" si="16950"/>
        <v>1.0000000000000002</v>
      </c>
      <c r="CB870" s="155">
        <f t="shared" si="16950"/>
        <v>1</v>
      </c>
      <c r="CC870" s="156">
        <f t="shared" si="16950"/>
        <v>0.99999999999999978</v>
      </c>
      <c r="CD870" s="155">
        <f t="shared" si="16950"/>
        <v>0.99999999999999989</v>
      </c>
      <c r="CE870" s="156">
        <f t="shared" si="16950"/>
        <v>1</v>
      </c>
      <c r="CF870" s="155">
        <f t="shared" si="16950"/>
        <v>1.0000000000000002</v>
      </c>
      <c r="CG870" s="156">
        <f t="shared" si="16950"/>
        <v>1.0000000000000002</v>
      </c>
      <c r="CH870" s="155">
        <f t="shared" si="16950"/>
        <v>1</v>
      </c>
      <c r="CI870" s="156">
        <f t="shared" si="16950"/>
        <v>1.0000000000000002</v>
      </c>
      <c r="CJ870" s="155">
        <f t="shared" si="16950"/>
        <v>1</v>
      </c>
      <c r="CK870" s="156">
        <f t="shared" si="16950"/>
        <v>1</v>
      </c>
    </row>
    <row r="871" spans="1:89" ht="14" thickTop="1" x14ac:dyDescent="0.15">
      <c r="A871" s="187"/>
    </row>
    <row r="873" spans="1:89" x14ac:dyDescent="0.15">
      <c r="A873" s="301">
        <f>+A842+1</f>
        <v>44133</v>
      </c>
      <c r="B873" s="301"/>
      <c r="C873" s="301"/>
      <c r="D873" s="301"/>
      <c r="BI873" s="300">
        <f>+BI811+2</f>
        <v>44133</v>
      </c>
      <c r="BJ873" s="300"/>
      <c r="BK873" s="300"/>
      <c r="BL873" s="300"/>
    </row>
    <row r="874" spans="1:89" ht="14" thickBot="1" x14ac:dyDescent="0.2">
      <c r="AE874" s="272" t="s">
        <v>84</v>
      </c>
    </row>
    <row r="875" spans="1:89" ht="15" thickTop="1" thickBot="1" x14ac:dyDescent="0.2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 x14ac:dyDescent="0.2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 x14ac:dyDescent="0.15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705</v>
      </c>
      <c r="AG877" s="186">
        <f t="shared" ref="AG877:AV879" si="16951">SUMIF($A$9:$A$32,$AE877,C$877:C$900)</f>
        <v>453</v>
      </c>
      <c r="AH877" s="127">
        <f t="shared" si="16951"/>
        <v>237</v>
      </c>
      <c r="AI877" s="180">
        <f t="shared" si="16951"/>
        <v>269</v>
      </c>
      <c r="AJ877" s="126">
        <f t="shared" si="16951"/>
        <v>749</v>
      </c>
      <c r="AK877" s="128">
        <f t="shared" si="16951"/>
        <v>431</v>
      </c>
      <c r="AL877" s="127">
        <f t="shared" si="16951"/>
        <v>854</v>
      </c>
      <c r="AM877" s="180">
        <f t="shared" si="16951"/>
        <v>689</v>
      </c>
      <c r="AN877" s="126">
        <f t="shared" si="16951"/>
        <v>110</v>
      </c>
      <c r="AO877" s="128">
        <f t="shared" si="16951"/>
        <v>262</v>
      </c>
      <c r="AP877" s="127">
        <f t="shared" si="16951"/>
        <v>246</v>
      </c>
      <c r="AQ877" s="126">
        <f t="shared" si="16951"/>
        <v>620</v>
      </c>
      <c r="AR877" s="179">
        <f t="shared" si="16951"/>
        <v>814</v>
      </c>
      <c r="AS877" s="181">
        <f t="shared" si="16951"/>
        <v>1022</v>
      </c>
      <c r="AT877" s="126">
        <f t="shared" si="16951"/>
        <v>540</v>
      </c>
      <c r="AU877" s="128">
        <f t="shared" si="16951"/>
        <v>455</v>
      </c>
      <c r="AV877" s="127">
        <f t="shared" si="16951"/>
        <v>609</v>
      </c>
      <c r="AW877" s="180">
        <f t="shared" ref="AW877:BE879" si="16952">SUMIF($A$9:$A$32,$AE877,S$877:S$900)</f>
        <v>424</v>
      </c>
      <c r="AX877" s="126">
        <f t="shared" si="16952"/>
        <v>167</v>
      </c>
      <c r="AY877" s="128">
        <f t="shared" si="16952"/>
        <v>231</v>
      </c>
      <c r="AZ877" s="127">
        <f t="shared" si="16952"/>
        <v>293</v>
      </c>
      <c r="BA877" s="180">
        <f t="shared" si="16952"/>
        <v>604</v>
      </c>
      <c r="BB877" s="126">
        <f t="shared" si="16952"/>
        <v>379</v>
      </c>
      <c r="BC877" s="128">
        <f t="shared" si="16952"/>
        <v>408</v>
      </c>
      <c r="BD877" s="184">
        <f t="shared" si="16952"/>
        <v>774</v>
      </c>
      <c r="BE877" s="185">
        <f t="shared" si="16952"/>
        <v>740</v>
      </c>
      <c r="BF877" s="170">
        <f>AF877+AH877+AJ877+AL877+AN877+AP877+AR877+AT877+AV877+AX877+AZ877+BB877+BD877</f>
        <v>6477</v>
      </c>
      <c r="BG877" s="171">
        <f>AG877+AI877+AK877+AM877+AO877+AQ877+AS877+AU877+AW877+AY877+BA877+BC877+BE877</f>
        <v>6608</v>
      </c>
      <c r="BI877" s="125" t="s">
        <v>16</v>
      </c>
      <c r="BJ877" s="129">
        <f>B877/B901</f>
        <v>0</v>
      </c>
      <c r="BK877" s="130">
        <f t="shared" ref="BK877" si="16953">C877/C901</f>
        <v>0</v>
      </c>
      <c r="BL877" s="131">
        <f t="shared" ref="BL877" si="16954">D877/D901</f>
        <v>0</v>
      </c>
      <c r="BM877" s="132">
        <f t="shared" ref="BM877" si="16955">E877/E901</f>
        <v>0</v>
      </c>
      <c r="BN877" s="129">
        <f t="shared" ref="BN877" si="16956">F877/F901</f>
        <v>0</v>
      </c>
      <c r="BO877" s="130">
        <f t="shared" ref="BO877" si="16957">G877/G901</f>
        <v>0</v>
      </c>
      <c r="BP877" s="131">
        <f t="shared" ref="BP877" si="16958">H877/H901</f>
        <v>0</v>
      </c>
      <c r="BQ877" s="132">
        <f t="shared" ref="BQ877" si="16959">I877/I901</f>
        <v>0</v>
      </c>
      <c r="BR877" s="129">
        <f t="shared" ref="BR877" si="16960">J877/J901</f>
        <v>0</v>
      </c>
      <c r="BS877" s="130">
        <f t="shared" ref="BS877" si="16961">K877/K901</f>
        <v>0</v>
      </c>
      <c r="BT877" s="131">
        <f t="shared" ref="BT877" si="16962">L877/L901</f>
        <v>0</v>
      </c>
      <c r="BU877" s="129">
        <f t="shared" ref="BU877" si="16963">M877/M901</f>
        <v>0</v>
      </c>
      <c r="BV877" s="133">
        <f t="shared" ref="BV877" si="16964">N877/N901</f>
        <v>0</v>
      </c>
      <c r="BW877" s="134">
        <f t="shared" ref="BW877" si="16965">O877/O901</f>
        <v>0</v>
      </c>
      <c r="BX877" s="129">
        <f t="shared" ref="BX877" si="16966">P877/P901</f>
        <v>0</v>
      </c>
      <c r="BY877" s="130">
        <f t="shared" ref="BY877" si="16967">Q877/Q901</f>
        <v>0</v>
      </c>
      <c r="BZ877" s="131">
        <f t="shared" ref="BZ877" si="16968">R877/R901</f>
        <v>0</v>
      </c>
      <c r="CA877" s="132">
        <f t="shared" ref="CA877" si="16969">S877/S901</f>
        <v>0</v>
      </c>
      <c r="CB877" s="129">
        <f t="shared" ref="CB877" si="16970">T877/T901</f>
        <v>0</v>
      </c>
      <c r="CC877" s="130">
        <f t="shared" ref="CC877" si="16971">U877/U901</f>
        <v>0</v>
      </c>
      <c r="CD877" s="131">
        <f t="shared" ref="CD877" si="16972">V877/V901</f>
        <v>0</v>
      </c>
      <c r="CE877" s="132">
        <f t="shared" ref="CE877" si="16973">W877/W901</f>
        <v>0</v>
      </c>
      <c r="CF877" s="129">
        <f t="shared" ref="CF877" si="16974">X877/X901</f>
        <v>0</v>
      </c>
      <c r="CG877" s="130">
        <f t="shared" ref="CG877" si="16975">Y877/Y901</f>
        <v>0</v>
      </c>
      <c r="CH877" s="131">
        <f t="shared" ref="CH877" si="16976">Z877/Z901</f>
        <v>0</v>
      </c>
      <c r="CI877" s="129">
        <f t="shared" ref="CI877" si="16977">AA877/AA901</f>
        <v>0</v>
      </c>
      <c r="CJ877" s="135">
        <f t="shared" ref="CJ877" si="16978">AB877/AB901</f>
        <v>0</v>
      </c>
      <c r="CK877" s="136">
        <f t="shared" ref="CK877" si="16979">AC877/AC901</f>
        <v>0</v>
      </c>
    </row>
    <row r="878" spans="1:89" x14ac:dyDescent="0.15">
      <c r="A878" s="137" t="s">
        <v>17</v>
      </c>
      <c r="B878" s="189">
        <v>107</v>
      </c>
      <c r="C878" s="190">
        <v>0</v>
      </c>
      <c r="D878" s="191">
        <v>53</v>
      </c>
      <c r="E878" s="192">
        <v>1</v>
      </c>
      <c r="F878" s="189">
        <v>200</v>
      </c>
      <c r="G878" s="193">
        <v>3</v>
      </c>
      <c r="H878" s="191">
        <v>140</v>
      </c>
      <c r="I878" s="192">
        <v>18</v>
      </c>
      <c r="J878" s="189">
        <v>6</v>
      </c>
      <c r="K878" s="193">
        <v>8</v>
      </c>
      <c r="L878" s="191">
        <v>13</v>
      </c>
      <c r="M878" s="189">
        <v>36</v>
      </c>
      <c r="N878" s="194">
        <v>43</v>
      </c>
      <c r="O878" s="195">
        <v>39</v>
      </c>
      <c r="P878" s="189">
        <v>22</v>
      </c>
      <c r="Q878" s="193">
        <v>33</v>
      </c>
      <c r="R878" s="191">
        <v>4</v>
      </c>
      <c r="S878" s="192">
        <v>22</v>
      </c>
      <c r="T878" s="189">
        <v>0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900" si="16980">SUM(B878,D878,F878,H878,J878,L878,N878,P878,R878,T878,V878,X878,Z878)</f>
        <v>588</v>
      </c>
      <c r="AC878" s="173">
        <f t="shared" ref="AC878:AC900" si="16981">SUM(C878,E878,G878,I878,K878,M878,O878,Q878,S878,U878,W878,Y878,AA878)</f>
        <v>160</v>
      </c>
      <c r="AE878" s="277" t="str">
        <f>$AE$10</f>
        <v>08:00 - 08:59</v>
      </c>
      <c r="AF878" s="126">
        <f>SUMIF($A$9:$A$32,$AE878,B$877:B$900)</f>
        <v>715</v>
      </c>
      <c r="AG878" s="190">
        <f t="shared" si="16951"/>
        <v>537</v>
      </c>
      <c r="AH878" s="191">
        <f t="shared" si="16951"/>
        <v>258</v>
      </c>
      <c r="AI878" s="192">
        <f t="shared" si="16951"/>
        <v>271</v>
      </c>
      <c r="AJ878" s="278">
        <f t="shared" si="16951"/>
        <v>908</v>
      </c>
      <c r="AK878" s="193">
        <f t="shared" si="16951"/>
        <v>402</v>
      </c>
      <c r="AL878" s="191">
        <f t="shared" si="16951"/>
        <v>862</v>
      </c>
      <c r="AM878" s="192">
        <f t="shared" si="16951"/>
        <v>644</v>
      </c>
      <c r="AN878" s="278">
        <f t="shared" si="16951"/>
        <v>86</v>
      </c>
      <c r="AO878" s="193">
        <f t="shared" si="16951"/>
        <v>257</v>
      </c>
      <c r="AP878" s="191">
        <f t="shared" si="16951"/>
        <v>251</v>
      </c>
      <c r="AQ878" s="278">
        <f t="shared" si="16951"/>
        <v>672</v>
      </c>
      <c r="AR878" s="194">
        <f t="shared" si="16951"/>
        <v>705</v>
      </c>
      <c r="AS878" s="195">
        <f t="shared" si="16951"/>
        <v>1085</v>
      </c>
      <c r="AT878" s="278">
        <f t="shared" si="16951"/>
        <v>432</v>
      </c>
      <c r="AU878" s="193">
        <f t="shared" si="16951"/>
        <v>416</v>
      </c>
      <c r="AV878" s="191">
        <f t="shared" si="16951"/>
        <v>649</v>
      </c>
      <c r="AW878" s="192">
        <f t="shared" si="16952"/>
        <v>376</v>
      </c>
      <c r="AX878" s="278">
        <f t="shared" si="16952"/>
        <v>88</v>
      </c>
      <c r="AY878" s="193">
        <f t="shared" si="16952"/>
        <v>213</v>
      </c>
      <c r="AZ878" s="191">
        <f t="shared" si="16952"/>
        <v>274</v>
      </c>
      <c r="BA878" s="192">
        <f t="shared" si="16952"/>
        <v>506</v>
      </c>
      <c r="BB878" s="278">
        <f t="shared" si="16952"/>
        <v>389</v>
      </c>
      <c r="BC878" s="193">
        <f t="shared" si="16952"/>
        <v>296</v>
      </c>
      <c r="BD878" s="191">
        <f t="shared" si="16952"/>
        <v>677</v>
      </c>
      <c r="BE878" s="278">
        <f t="shared" si="16952"/>
        <v>711</v>
      </c>
      <c r="BF878" s="172">
        <f>SUM(AF878,AH878,AJ878,AL878,AN878,AP878,AR878,AT878,AV878,AX878,AZ878,BB878,BD878)</f>
        <v>6294</v>
      </c>
      <c r="BG878" s="173">
        <f>SUM(AG878,AI878,AK878,AM878,AO878,AQ878,AS878,AU878,AW878,AY878,BA878,BC878,BE878)</f>
        <v>6386</v>
      </c>
      <c r="BI878" s="137" t="s">
        <v>17</v>
      </c>
      <c r="BJ878" s="129">
        <f>B878/B901</f>
        <v>1.2112293411817975E-2</v>
      </c>
      <c r="BK878" s="130">
        <f t="shared" ref="BK878" si="16982">C878/C901</f>
        <v>0</v>
      </c>
      <c r="BL878" s="131">
        <f t="shared" ref="BL878" si="16983">D878/D901</f>
        <v>1.5537965406039285E-2</v>
      </c>
      <c r="BM878" s="132">
        <f t="shared" ref="BM878" si="16984">E878/E901</f>
        <v>2.3546032493524841E-4</v>
      </c>
      <c r="BN878" s="129">
        <f t="shared" ref="BN878" si="16985">F878/F901</f>
        <v>2.1290185224611454E-2</v>
      </c>
      <c r="BO878" s="130">
        <f t="shared" ref="BO878" si="16986">G878/G901</f>
        <v>3.6394516559505033E-4</v>
      </c>
      <c r="BP878" s="131">
        <f t="shared" ref="BP878" si="16987">H878/H901</f>
        <v>1.2565069107880094E-2</v>
      </c>
      <c r="BQ878" s="132">
        <f t="shared" ref="BQ878" si="16988">I878/I901</f>
        <v>1.5937666017354348E-3</v>
      </c>
      <c r="BR878" s="129">
        <f t="shared" ref="BR878" si="16989">J878/J901</f>
        <v>2.5597269624573378E-3</v>
      </c>
      <c r="BS878" s="130">
        <f t="shared" ref="BS878" si="16990">K878/K901</f>
        <v>3.7470725995316159E-3</v>
      </c>
      <c r="BT878" s="131">
        <f t="shared" ref="BT878" si="16991">L878/L901</f>
        <v>2.1974306964164976E-3</v>
      </c>
      <c r="BU878" s="129">
        <f t="shared" ref="BU878" si="16992">M878/M901</f>
        <v>6.4993681169886264E-3</v>
      </c>
      <c r="BV878" s="133">
        <f t="shared" ref="BV878" si="16993">N878/N901</f>
        <v>3.8164551344634775E-3</v>
      </c>
      <c r="BW878" s="134">
        <f t="shared" ref="BW878" si="16994">O878/O901</f>
        <v>3.458980044345898E-3</v>
      </c>
      <c r="BX878" s="129">
        <f t="shared" ref="BX878" si="16995">P878/P901</f>
        <v>3.7536256611499742E-3</v>
      </c>
      <c r="BY878" s="130">
        <f t="shared" ref="BY878" si="16996">Q878/Q901</f>
        <v>5.8876003568242644E-3</v>
      </c>
      <c r="BZ878" s="131">
        <f t="shared" ref="BZ878" si="16997">R878/R901</f>
        <v>5.842827928717499E-4</v>
      </c>
      <c r="CA878" s="132">
        <f t="shared" ref="CA878" si="16998">S878/S901</f>
        <v>3.1415107810938169E-3</v>
      </c>
      <c r="CB878" s="129">
        <f t="shared" ref="CB878" si="16999">T878/T901</f>
        <v>0</v>
      </c>
      <c r="CC878" s="130">
        <f t="shared" ref="CC878" si="17000">U878/U901</f>
        <v>0</v>
      </c>
      <c r="CD878" s="131">
        <f t="shared" ref="CD878" si="17001">V878/V901</f>
        <v>0</v>
      </c>
      <c r="CE878" s="132">
        <f t="shared" ref="CE878" si="17002">W878/W901</f>
        <v>0</v>
      </c>
      <c r="CF878" s="129">
        <f t="shared" ref="CF878" si="17003">X878/X901</f>
        <v>0</v>
      </c>
      <c r="CG878" s="130">
        <f t="shared" ref="CG878" si="17004">Y878/Y901</f>
        <v>0</v>
      </c>
      <c r="CH878" s="131">
        <f t="shared" ref="CH878" si="17005">Z878/Z901</f>
        <v>0</v>
      </c>
      <c r="CI878" s="129">
        <f t="shared" ref="CI878" si="17006">AA878/AA901</f>
        <v>0</v>
      </c>
      <c r="CJ878" s="135">
        <f t="shared" ref="CJ878" si="17007">AB878/AB901</f>
        <v>6.6404661878303297E-3</v>
      </c>
      <c r="CK878" s="136">
        <f t="shared" ref="CK878" si="17008">AC878/AC901</f>
        <v>1.8100366532422282E-3</v>
      </c>
    </row>
    <row r="879" spans="1:89" ht="14" thickBot="1" x14ac:dyDescent="0.2">
      <c r="A879" s="146" t="s">
        <v>18</v>
      </c>
      <c r="B879" s="196">
        <v>511</v>
      </c>
      <c r="C879" s="197">
        <v>0</v>
      </c>
      <c r="D879" s="198">
        <v>171</v>
      </c>
      <c r="E879" s="199">
        <v>3</v>
      </c>
      <c r="F879" s="196">
        <v>592</v>
      </c>
      <c r="G879" s="200">
        <v>7</v>
      </c>
      <c r="H879" s="198">
        <v>448</v>
      </c>
      <c r="I879" s="199">
        <v>97</v>
      </c>
      <c r="J879" s="196">
        <v>42</v>
      </c>
      <c r="K879" s="200">
        <v>71</v>
      </c>
      <c r="L879" s="198">
        <v>97</v>
      </c>
      <c r="M879" s="196">
        <v>191</v>
      </c>
      <c r="N879" s="201">
        <v>334</v>
      </c>
      <c r="O879" s="202">
        <v>404</v>
      </c>
      <c r="P879" s="196">
        <v>210</v>
      </c>
      <c r="Q879" s="200">
        <v>253</v>
      </c>
      <c r="R879" s="198">
        <v>171</v>
      </c>
      <c r="S879" s="199">
        <v>220</v>
      </c>
      <c r="T879" s="196">
        <v>25</v>
      </c>
      <c r="U879" s="200">
        <v>94</v>
      </c>
      <c r="V879" s="198">
        <v>135</v>
      </c>
      <c r="W879" s="199">
        <v>221</v>
      </c>
      <c r="X879" s="196">
        <v>164</v>
      </c>
      <c r="Y879" s="200">
        <v>161</v>
      </c>
      <c r="Z879" s="198">
        <v>343</v>
      </c>
      <c r="AA879" s="196">
        <v>220</v>
      </c>
      <c r="AB879" s="172">
        <f t="shared" si="16980"/>
        <v>3243</v>
      </c>
      <c r="AC879" s="173">
        <f t="shared" si="16981"/>
        <v>1942</v>
      </c>
      <c r="AE879" s="275">
        <f>$AE$11</f>
        <v>0</v>
      </c>
      <c r="AF879" s="126">
        <f>SUMIF($A$9:$A$32,$AE879,B$877:B$900)</f>
        <v>0</v>
      </c>
      <c r="AG879" s="197">
        <f t="shared" si="16951"/>
        <v>0</v>
      </c>
      <c r="AH879" s="198">
        <f t="shared" si="16951"/>
        <v>0</v>
      </c>
      <c r="AI879" s="199">
        <f t="shared" si="16951"/>
        <v>0</v>
      </c>
      <c r="AJ879" s="196">
        <f t="shared" si="16951"/>
        <v>0</v>
      </c>
      <c r="AK879" s="200">
        <f t="shared" si="16951"/>
        <v>0</v>
      </c>
      <c r="AL879" s="198">
        <f t="shared" si="16951"/>
        <v>0</v>
      </c>
      <c r="AM879" s="199">
        <f t="shared" si="16951"/>
        <v>0</v>
      </c>
      <c r="AN879" s="196">
        <f t="shared" si="16951"/>
        <v>0</v>
      </c>
      <c r="AO879" s="200">
        <f t="shared" si="16951"/>
        <v>0</v>
      </c>
      <c r="AP879" s="198">
        <f t="shared" si="16951"/>
        <v>0</v>
      </c>
      <c r="AQ879" s="196">
        <f t="shared" si="16951"/>
        <v>0</v>
      </c>
      <c r="AR879" s="201">
        <f t="shared" si="16951"/>
        <v>0</v>
      </c>
      <c r="AS879" s="202">
        <f t="shared" si="16951"/>
        <v>0</v>
      </c>
      <c r="AT879" s="196">
        <f t="shared" si="16951"/>
        <v>0</v>
      </c>
      <c r="AU879" s="200">
        <f t="shared" si="16951"/>
        <v>0</v>
      </c>
      <c r="AV879" s="198">
        <f t="shared" si="16951"/>
        <v>0</v>
      </c>
      <c r="AW879" s="199">
        <f t="shared" si="16952"/>
        <v>0</v>
      </c>
      <c r="AX879" s="196">
        <f t="shared" si="16952"/>
        <v>0</v>
      </c>
      <c r="AY879" s="200">
        <f t="shared" si="16952"/>
        <v>0</v>
      </c>
      <c r="AZ879" s="198">
        <f t="shared" si="16952"/>
        <v>0</v>
      </c>
      <c r="BA879" s="199">
        <f t="shared" si="16952"/>
        <v>0</v>
      </c>
      <c r="BB879" s="196">
        <f t="shared" si="16952"/>
        <v>0</v>
      </c>
      <c r="BC879" s="200">
        <f t="shared" si="16952"/>
        <v>0</v>
      </c>
      <c r="BD879" s="198">
        <f t="shared" si="16952"/>
        <v>0</v>
      </c>
      <c r="BE879" s="196">
        <f t="shared" si="16952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5.7844690966719493E-2</v>
      </c>
      <c r="BK879" s="130">
        <f t="shared" ref="BK879" si="17009">C879/C901</f>
        <v>0</v>
      </c>
      <c r="BL879" s="131">
        <f t="shared" ref="BL879" si="17010">D879/D901</f>
        <v>5.0131926121372031E-2</v>
      </c>
      <c r="BM879" s="132">
        <f t="shared" ref="BM879" si="17011">E879/E901</f>
        <v>7.0638097480574518E-4</v>
      </c>
      <c r="BN879" s="129">
        <f t="shared" ref="BN879" si="17012">F879/F901</f>
        <v>6.3018948264849911E-2</v>
      </c>
      <c r="BO879" s="130">
        <f t="shared" ref="BO879" si="17013">G879/G901</f>
        <v>8.4920538638845076E-4</v>
      </c>
      <c r="BP879" s="131">
        <f t="shared" ref="BP879" si="17014">H879/H901</f>
        <v>4.02082211452163E-2</v>
      </c>
      <c r="BQ879" s="132">
        <f t="shared" ref="BQ879" si="17015">I879/I901</f>
        <v>8.5886311315742873E-3</v>
      </c>
      <c r="BR879" s="129">
        <f t="shared" ref="BR879" si="17016">J879/J901</f>
        <v>1.7918088737201365E-2</v>
      </c>
      <c r="BS879" s="130">
        <f t="shared" ref="BS879" si="17017">K879/K901</f>
        <v>3.3255269320843092E-2</v>
      </c>
      <c r="BT879" s="131">
        <f t="shared" ref="BT879" si="17018">L879/L901</f>
        <v>1.6396213657876944E-2</v>
      </c>
      <c r="BU879" s="129">
        <f t="shared" ref="BU879" si="17019">M879/M901</f>
        <v>3.4482758620689655E-2</v>
      </c>
      <c r="BV879" s="133">
        <f t="shared" ref="BV879" si="17020">N879/N901</f>
        <v>2.9644093370018637E-2</v>
      </c>
      <c r="BW879" s="134">
        <f t="shared" ref="BW879" si="17021">O879/O901</f>
        <v>3.5831485587583152E-2</v>
      </c>
      <c r="BX879" s="129">
        <f t="shared" ref="BX879" si="17022">P879/P901</f>
        <v>3.5830063129158846E-2</v>
      </c>
      <c r="BY879" s="130">
        <f t="shared" ref="BY879" si="17023">Q879/Q901</f>
        <v>4.513826940231936E-2</v>
      </c>
      <c r="BZ879" s="131">
        <f t="shared" ref="BZ879" si="17024">R879/R901</f>
        <v>2.497808939526731E-2</v>
      </c>
      <c r="CA879" s="132">
        <f t="shared" ref="CA879" si="17025">S879/S901</f>
        <v>3.1415107810938168E-2</v>
      </c>
      <c r="CB879" s="129">
        <f t="shared" ref="CB879" si="17026">T879/T901</f>
        <v>1.3812154696132596E-2</v>
      </c>
      <c r="CC879" s="130">
        <f t="shared" ref="CC879" si="17027">U879/U901</f>
        <v>5.6797583081570999E-2</v>
      </c>
      <c r="CD879" s="131">
        <f t="shared" ref="CD879" si="17028">V879/V901</f>
        <v>1.9976324356318437E-2</v>
      </c>
      <c r="CE879" s="132">
        <f t="shared" ref="CE879" si="17029">W879/W901</f>
        <v>3.3308214016578748E-2</v>
      </c>
      <c r="CF879" s="129">
        <f t="shared" ref="CF879" si="17030">X879/X901</f>
        <v>3.0757689422355589E-2</v>
      </c>
      <c r="CG879" s="130">
        <f t="shared" ref="CG879" si="17031">Y879/Y901</f>
        <v>4.4684984734943103E-2</v>
      </c>
      <c r="CH879" s="131">
        <f t="shared" ref="CH879" si="17032">Z879/Z901</f>
        <v>3.5606768400290666E-2</v>
      </c>
      <c r="CI879" s="129">
        <f t="shared" ref="CI879" si="17033">AA879/AA901</f>
        <v>1.8837229214830036E-2</v>
      </c>
      <c r="CJ879" s="135">
        <f t="shared" ref="CJ879" si="17034">AB879/AB901</f>
        <v>3.662420382165605E-2</v>
      </c>
      <c r="CK879" s="136">
        <f t="shared" ref="CK879" si="17035">AC879/AC901</f>
        <v>2.1969319878727543E-2</v>
      </c>
    </row>
    <row r="880" spans="1:89" ht="15" thickTop="1" thickBot="1" x14ac:dyDescent="0.2">
      <c r="A880" s="137" t="s">
        <v>19</v>
      </c>
      <c r="B880" s="189">
        <v>826</v>
      </c>
      <c r="C880" s="190">
        <v>216</v>
      </c>
      <c r="D880" s="191">
        <v>265</v>
      </c>
      <c r="E880" s="192">
        <v>164</v>
      </c>
      <c r="F880" s="189">
        <v>778</v>
      </c>
      <c r="G880" s="193">
        <v>358</v>
      </c>
      <c r="H880" s="191">
        <v>703</v>
      </c>
      <c r="I880" s="192">
        <v>571</v>
      </c>
      <c r="J880" s="189">
        <v>83</v>
      </c>
      <c r="K880" s="193">
        <v>161</v>
      </c>
      <c r="L880" s="191">
        <v>279</v>
      </c>
      <c r="M880" s="189">
        <v>423</v>
      </c>
      <c r="N880" s="194">
        <v>689</v>
      </c>
      <c r="O880" s="195">
        <v>845</v>
      </c>
      <c r="P880" s="189">
        <v>438</v>
      </c>
      <c r="Q880" s="193">
        <v>397</v>
      </c>
      <c r="R880" s="191">
        <v>485</v>
      </c>
      <c r="S880" s="192">
        <v>373</v>
      </c>
      <c r="T880" s="189">
        <v>60</v>
      </c>
      <c r="U880" s="193">
        <v>207</v>
      </c>
      <c r="V880" s="191">
        <v>316</v>
      </c>
      <c r="W880" s="192">
        <v>428</v>
      </c>
      <c r="X880" s="189">
        <v>387</v>
      </c>
      <c r="Y880" s="193">
        <v>317</v>
      </c>
      <c r="Z880" s="191">
        <v>618</v>
      </c>
      <c r="AA880" s="189">
        <v>564</v>
      </c>
      <c r="AB880" s="172">
        <f t="shared" si="16980"/>
        <v>5927</v>
      </c>
      <c r="AC880" s="173">
        <f t="shared" si="16981"/>
        <v>5024</v>
      </c>
      <c r="AE880" s="269" t="s">
        <v>13</v>
      </c>
      <c r="AF880" s="20">
        <f t="shared" ref="AF880:BG880" si="17036">SUM(AF877:AF879)</f>
        <v>1420</v>
      </c>
      <c r="AG880" s="21">
        <f t="shared" si="17036"/>
        <v>990</v>
      </c>
      <c r="AH880" s="20">
        <f t="shared" si="17036"/>
        <v>495</v>
      </c>
      <c r="AI880" s="21">
        <f t="shared" si="17036"/>
        <v>540</v>
      </c>
      <c r="AJ880" s="20">
        <f t="shared" si="17036"/>
        <v>1657</v>
      </c>
      <c r="AK880" s="21">
        <f t="shared" si="17036"/>
        <v>833</v>
      </c>
      <c r="AL880" s="20">
        <f t="shared" si="17036"/>
        <v>1716</v>
      </c>
      <c r="AM880" s="21">
        <f t="shared" si="17036"/>
        <v>1333</v>
      </c>
      <c r="AN880" s="20">
        <f t="shared" si="17036"/>
        <v>196</v>
      </c>
      <c r="AO880" s="21">
        <f t="shared" si="17036"/>
        <v>519</v>
      </c>
      <c r="AP880" s="20">
        <f t="shared" si="17036"/>
        <v>497</v>
      </c>
      <c r="AQ880" s="21">
        <f t="shared" si="17036"/>
        <v>1292</v>
      </c>
      <c r="AR880" s="20">
        <f t="shared" si="17036"/>
        <v>1519</v>
      </c>
      <c r="AS880" s="21">
        <f t="shared" si="17036"/>
        <v>2107</v>
      </c>
      <c r="AT880" s="20">
        <f t="shared" si="17036"/>
        <v>972</v>
      </c>
      <c r="AU880" s="21">
        <f t="shared" si="17036"/>
        <v>871</v>
      </c>
      <c r="AV880" s="20">
        <f t="shared" si="17036"/>
        <v>1258</v>
      </c>
      <c r="AW880" s="21">
        <f t="shared" si="17036"/>
        <v>800</v>
      </c>
      <c r="AX880" s="20">
        <f t="shared" si="17036"/>
        <v>255</v>
      </c>
      <c r="AY880" s="21">
        <f t="shared" si="17036"/>
        <v>444</v>
      </c>
      <c r="AZ880" s="20">
        <f t="shared" si="17036"/>
        <v>567</v>
      </c>
      <c r="BA880" s="21">
        <f t="shared" si="17036"/>
        <v>1110</v>
      </c>
      <c r="BB880" s="20">
        <f t="shared" si="17036"/>
        <v>768</v>
      </c>
      <c r="BC880" s="21">
        <f t="shared" si="17036"/>
        <v>704</v>
      </c>
      <c r="BD880" s="20">
        <f t="shared" si="17036"/>
        <v>1451</v>
      </c>
      <c r="BE880" s="21">
        <f t="shared" si="17036"/>
        <v>1451</v>
      </c>
      <c r="BF880" s="174">
        <f t="shared" si="17036"/>
        <v>12771</v>
      </c>
      <c r="BG880" s="175">
        <f t="shared" si="17036"/>
        <v>12994</v>
      </c>
      <c r="BI880" s="137" t="s">
        <v>19</v>
      </c>
      <c r="BJ880" s="129">
        <f>B880/B901</f>
        <v>9.3502377179080817E-2</v>
      </c>
      <c r="BK880" s="130">
        <f t="shared" ref="BK880" si="17037">C880/C901</f>
        <v>2.2777602024675735E-2</v>
      </c>
      <c r="BL880" s="131">
        <f t="shared" ref="BL880" si="17038">D880/D901</f>
        <v>7.7689827030196418E-2</v>
      </c>
      <c r="BM880" s="132">
        <f t="shared" ref="BM880" si="17039">E880/E901</f>
        <v>3.8615493289380742E-2</v>
      </c>
      <c r="BN880" s="129">
        <f t="shared" ref="BN880" si="17040">F880/F901</f>
        <v>8.2818820523738554E-2</v>
      </c>
      <c r="BO880" s="130">
        <f t="shared" ref="BO880" si="17041">G880/G901</f>
        <v>4.3430789761009343E-2</v>
      </c>
      <c r="BP880" s="131">
        <f t="shared" ref="BP880" si="17042">H880/H901</f>
        <v>6.309459702028361E-2</v>
      </c>
      <c r="BQ880" s="132">
        <f t="shared" ref="BQ880" si="17043">I880/I901</f>
        <v>5.0557818310607405E-2</v>
      </c>
      <c r="BR880" s="129">
        <f t="shared" ref="BR880" si="17044">J880/J901</f>
        <v>3.5409556313993173E-2</v>
      </c>
      <c r="BS880" s="130">
        <f t="shared" ref="BS880" si="17045">K880/K901</f>
        <v>7.5409836065573776E-2</v>
      </c>
      <c r="BT880" s="131">
        <f t="shared" ref="BT880" si="17046">L880/L901</f>
        <v>4.7160243407707914E-2</v>
      </c>
      <c r="BU880" s="129">
        <f t="shared" ref="BU880" si="17047">M880/M901</f>
        <v>7.6367575374616359E-2</v>
      </c>
      <c r="BV880" s="133">
        <f t="shared" ref="BV880" si="17048">N880/N901</f>
        <v>6.1152036921984558E-2</v>
      </c>
      <c r="BW880" s="134">
        <f t="shared" ref="BW880" si="17049">O880/O901</f>
        <v>7.4944567627494463E-2</v>
      </c>
      <c r="BX880" s="129">
        <f t="shared" ref="BX880" si="17050">P880/P901</f>
        <v>7.4731274526531305E-2</v>
      </c>
      <c r="BY880" s="130">
        <f t="shared" ref="BY880" si="17051">Q880/Q901</f>
        <v>7.0829616413916149E-2</v>
      </c>
      <c r="BZ880" s="131">
        <f t="shared" ref="BZ880" si="17052">R880/R901</f>
        <v>7.0844288635699679E-2</v>
      </c>
      <c r="CA880" s="132">
        <f t="shared" ref="CA880" si="17053">S880/S901</f>
        <v>5.3262887333999712E-2</v>
      </c>
      <c r="CB880" s="129">
        <f t="shared" ref="CB880" si="17054">T880/T901</f>
        <v>3.3149171270718231E-2</v>
      </c>
      <c r="CC880" s="130">
        <f t="shared" ref="CC880" si="17055">U880/U901</f>
        <v>0.12507552870090635</v>
      </c>
      <c r="CD880" s="131">
        <f t="shared" ref="CD880" si="17056">V880/V901</f>
        <v>4.6759396271086121E-2</v>
      </c>
      <c r="CE880" s="132">
        <f t="shared" ref="CE880" si="17057">W880/W901</f>
        <v>6.450640542577242E-2</v>
      </c>
      <c r="CF880" s="129">
        <f t="shared" ref="CF880" si="17058">X880/X901</f>
        <v>7.2580645161290328E-2</v>
      </c>
      <c r="CG880" s="130">
        <f t="shared" ref="CG880" si="17059">Y880/Y901</f>
        <v>8.7982237024701634E-2</v>
      </c>
      <c r="CH880" s="131">
        <f t="shared" ref="CH880" si="17060">Z880/Z901</f>
        <v>6.4154469012768611E-2</v>
      </c>
      <c r="CI880" s="129">
        <f t="shared" ref="CI880" si="17061">AA880/AA901</f>
        <v>4.8291805805291549E-2</v>
      </c>
      <c r="CJ880" s="135">
        <f t="shared" ref="CJ880" si="17062">AB880/AB901</f>
        <v>6.6935447440935991E-2</v>
      </c>
      <c r="CK880" s="136">
        <f t="shared" ref="CK880" si="17063">AC880/AC901</f>
        <v>5.6835150911805965E-2</v>
      </c>
    </row>
    <row r="881" spans="1:89" ht="14" thickTop="1" x14ac:dyDescent="0.15">
      <c r="A881" s="146" t="s">
        <v>20</v>
      </c>
      <c r="B881" s="196">
        <v>705</v>
      </c>
      <c r="C881" s="197">
        <v>453</v>
      </c>
      <c r="D881" s="198">
        <v>237</v>
      </c>
      <c r="E881" s="199">
        <v>269</v>
      </c>
      <c r="F881" s="196">
        <v>749</v>
      </c>
      <c r="G881" s="200">
        <v>431</v>
      </c>
      <c r="H881" s="198">
        <v>854</v>
      </c>
      <c r="I881" s="199">
        <v>689</v>
      </c>
      <c r="J881" s="196">
        <v>110</v>
      </c>
      <c r="K881" s="200">
        <v>262</v>
      </c>
      <c r="L881" s="198">
        <v>246</v>
      </c>
      <c r="M881" s="196">
        <v>620</v>
      </c>
      <c r="N881" s="201">
        <v>814</v>
      </c>
      <c r="O881" s="202">
        <v>1022</v>
      </c>
      <c r="P881" s="196">
        <v>540</v>
      </c>
      <c r="Q881" s="200">
        <v>455</v>
      </c>
      <c r="R881" s="198">
        <v>609</v>
      </c>
      <c r="S881" s="199">
        <v>424</v>
      </c>
      <c r="T881" s="196">
        <v>167</v>
      </c>
      <c r="U881" s="200">
        <v>231</v>
      </c>
      <c r="V881" s="198">
        <v>293</v>
      </c>
      <c r="W881" s="199">
        <v>604</v>
      </c>
      <c r="X881" s="196">
        <v>379</v>
      </c>
      <c r="Y881" s="200">
        <v>408</v>
      </c>
      <c r="Z881" s="198">
        <v>774</v>
      </c>
      <c r="AA881" s="196">
        <v>740</v>
      </c>
      <c r="AB881" s="172">
        <f t="shared" si="16980"/>
        <v>6477</v>
      </c>
      <c r="AC881" s="173">
        <f t="shared" si="16981"/>
        <v>6608</v>
      </c>
      <c r="BI881" s="146" t="s">
        <v>20</v>
      </c>
      <c r="BJ881" s="129">
        <f>B881/B901</f>
        <v>7.9805297713380116E-2</v>
      </c>
      <c r="BK881" s="130">
        <f t="shared" ref="BK881" si="17064">C881/C901</f>
        <v>4.7769693135083835E-2</v>
      </c>
      <c r="BL881" s="131">
        <f t="shared" ref="BL881" si="17065">D881/D901</f>
        <v>6.9481090589270003E-2</v>
      </c>
      <c r="BM881" s="132">
        <f t="shared" ref="BM881" si="17066">E881/E901</f>
        <v>6.3338827407581816E-2</v>
      </c>
      <c r="BN881" s="129">
        <f t="shared" ref="BN881" si="17067">F881/F901</f>
        <v>7.9731743666169891E-2</v>
      </c>
      <c r="BO881" s="130">
        <f t="shared" ref="BO881" si="17068">G881/G901</f>
        <v>5.2286788790488897E-2</v>
      </c>
      <c r="BP881" s="131">
        <f t="shared" ref="BP881" si="17069">H881/H901</f>
        <v>7.664692155806857E-2</v>
      </c>
      <c r="BQ881" s="132">
        <f t="shared" ref="BQ881" si="17070">I881/I901</f>
        <v>6.1005843810873032E-2</v>
      </c>
      <c r="BR881" s="129">
        <f t="shared" ref="BR881" si="17071">J881/J901</f>
        <v>4.6928327645051192E-2</v>
      </c>
      <c r="BS881" s="130">
        <f t="shared" ref="BS881" si="17072">K881/K901</f>
        <v>0.12271662763466042</v>
      </c>
      <c r="BT881" s="131">
        <f t="shared" ref="BT881" si="17073">L881/L901</f>
        <v>4.1582150101419878E-2</v>
      </c>
      <c r="BU881" s="129">
        <f t="shared" ref="BU881" si="17074">M881/M901</f>
        <v>0.11193356201480412</v>
      </c>
      <c r="BV881" s="133">
        <f t="shared" ref="BV881" si="17075">N881/N901</f>
        <v>7.2246383243099316E-2</v>
      </c>
      <c r="BW881" s="134">
        <f t="shared" ref="BW881" si="17076">O881/O901</f>
        <v>9.0643015521064296E-2</v>
      </c>
      <c r="BX881" s="129">
        <f t="shared" ref="BX881" si="17077">P881/P901</f>
        <v>9.2134448046408468E-2</v>
      </c>
      <c r="BY881" s="130">
        <f t="shared" ref="BY881" si="17078">Q881/Q901</f>
        <v>8.1177520071364848E-2</v>
      </c>
      <c r="BZ881" s="131">
        <f t="shared" ref="BZ881" si="17079">R881/R901</f>
        <v>8.8957055214723926E-2</v>
      </c>
      <c r="CA881" s="132">
        <f t="shared" ref="CA881" si="17080">S881/S901</f>
        <v>6.0545480508353559E-2</v>
      </c>
      <c r="CB881" s="129">
        <f t="shared" ref="CB881" si="17081">T881/T901</f>
        <v>9.2265193370165741E-2</v>
      </c>
      <c r="CC881" s="130">
        <f t="shared" ref="CC881" si="17082">U881/U901</f>
        <v>0.13957703927492446</v>
      </c>
      <c r="CD881" s="131">
        <f t="shared" ref="CD881" si="17083">V881/V901</f>
        <v>4.3356022491861497E-2</v>
      </c>
      <c r="CE881" s="132">
        <f t="shared" ref="CE881" si="17084">W881/W901</f>
        <v>9.1032403918613419E-2</v>
      </c>
      <c r="CF881" s="129">
        <f t="shared" ref="CF881" si="17085">X881/X901</f>
        <v>7.1080270067516882E-2</v>
      </c>
      <c r="CG881" s="130">
        <f t="shared" ref="CG881" si="17086">Y881/Y901</f>
        <v>0.11323896752706078</v>
      </c>
      <c r="CH881" s="131">
        <f t="shared" ref="CH881" si="17087">Z881/Z901</f>
        <v>8.0348800996574279E-2</v>
      </c>
      <c r="CI881" s="129">
        <f t="shared" ref="CI881" si="17088">AA881/AA901</f>
        <v>6.3361589177155578E-2</v>
      </c>
      <c r="CJ881" s="135">
        <f t="shared" ref="CJ881" si="17089">AB881/AB901</f>
        <v>7.3146767854722863E-2</v>
      </c>
      <c r="CK881" s="136">
        <f t="shared" ref="CK881" si="17090">AC881/AC901</f>
        <v>7.4754513778904019E-2</v>
      </c>
    </row>
    <row r="882" spans="1:89" ht="14" thickBot="1" x14ac:dyDescent="0.2">
      <c r="A882" s="137" t="s">
        <v>21</v>
      </c>
      <c r="B882" s="189">
        <v>715</v>
      </c>
      <c r="C882" s="190">
        <v>537</v>
      </c>
      <c r="D882" s="191">
        <v>258</v>
      </c>
      <c r="E882" s="192">
        <v>271</v>
      </c>
      <c r="F882" s="189">
        <v>908</v>
      </c>
      <c r="G882" s="193">
        <v>402</v>
      </c>
      <c r="H882" s="191">
        <v>862</v>
      </c>
      <c r="I882" s="192">
        <v>644</v>
      </c>
      <c r="J882" s="189">
        <v>86</v>
      </c>
      <c r="K882" s="193">
        <v>257</v>
      </c>
      <c r="L882" s="191">
        <v>251</v>
      </c>
      <c r="M882" s="189">
        <v>672</v>
      </c>
      <c r="N882" s="194">
        <v>705</v>
      </c>
      <c r="O882" s="195">
        <v>1085</v>
      </c>
      <c r="P882" s="189">
        <v>432</v>
      </c>
      <c r="Q882" s="193">
        <v>416</v>
      </c>
      <c r="R882" s="191">
        <v>649</v>
      </c>
      <c r="S882" s="192">
        <v>376</v>
      </c>
      <c r="T882" s="189">
        <v>88</v>
      </c>
      <c r="U882" s="193">
        <v>213</v>
      </c>
      <c r="V882" s="191">
        <v>274</v>
      </c>
      <c r="W882" s="192">
        <v>506</v>
      </c>
      <c r="X882" s="189">
        <v>389</v>
      </c>
      <c r="Y882" s="193">
        <v>296</v>
      </c>
      <c r="Z882" s="191">
        <v>677</v>
      </c>
      <c r="AA882" s="189">
        <v>711</v>
      </c>
      <c r="AB882" s="172">
        <f t="shared" si="16980"/>
        <v>6294</v>
      </c>
      <c r="AC882" s="173">
        <f t="shared" si="16981"/>
        <v>6386</v>
      </c>
      <c r="AE882" s="272" t="s">
        <v>85</v>
      </c>
      <c r="BI882" s="137" t="s">
        <v>21</v>
      </c>
      <c r="BJ882" s="129">
        <f>B882/B901</f>
        <v>8.0937287751867787E-2</v>
      </c>
      <c r="BK882" s="130">
        <f t="shared" ref="BK882" si="17091">C882/C901</f>
        <v>5.6627649478013284E-2</v>
      </c>
      <c r="BL882" s="131">
        <f t="shared" ref="BL882" si="17092">D882/D901</f>
        <v>7.5637642919964818E-2</v>
      </c>
      <c r="BM882" s="132">
        <f t="shared" ref="BM882" si="17093">E882/E901</f>
        <v>6.380974805745232E-2</v>
      </c>
      <c r="BN882" s="129">
        <f t="shared" ref="BN882" si="17094">F882/F901</f>
        <v>9.6657440919736007E-2</v>
      </c>
      <c r="BO882" s="130">
        <f t="shared" ref="BO882" si="17095">G882/G901</f>
        <v>4.876865218973675E-2</v>
      </c>
      <c r="BP882" s="131">
        <f t="shared" ref="BP882" si="17096">H882/H901</f>
        <v>7.7364925507090287E-2</v>
      </c>
      <c r="BQ882" s="132">
        <f t="shared" ref="BQ882" si="17097">I882/I901</f>
        <v>5.7021427306534443E-2</v>
      </c>
      <c r="BR882" s="129">
        <f t="shared" ref="BR882" si="17098">J882/J901</f>
        <v>3.6689419795221841E-2</v>
      </c>
      <c r="BS882" s="130">
        <f t="shared" ref="BS882" si="17099">K882/K901</f>
        <v>0.12037470725995317</v>
      </c>
      <c r="BT882" s="131">
        <f t="shared" ref="BT882" si="17100">L882/L901</f>
        <v>4.2427315753887765E-2</v>
      </c>
      <c r="BU882" s="129">
        <f t="shared" ref="BU882" si="17101">M882/M901</f>
        <v>0.12132153818378769</v>
      </c>
      <c r="BV882" s="133">
        <f t="shared" ref="BV882" si="17102">N882/N901</f>
        <v>6.2572113251087247E-2</v>
      </c>
      <c r="BW882" s="134">
        <f t="shared" ref="BW882" si="17103">O882/O901</f>
        <v>9.6230598669623066E-2</v>
      </c>
      <c r="BX882" s="129">
        <f t="shared" ref="BX882" si="17104">P882/P901</f>
        <v>7.3707558437126772E-2</v>
      </c>
      <c r="BY882" s="130">
        <f t="shared" ref="BY882" si="17105">Q882/Q901</f>
        <v>7.4219446922390728E-2</v>
      </c>
      <c r="BZ882" s="131">
        <f t="shared" ref="BZ882" si="17106">R882/R901</f>
        <v>9.4799883143441427E-2</v>
      </c>
      <c r="CA882" s="132">
        <f t="shared" ref="CA882" si="17107">S882/S901</f>
        <v>5.3691275167785234E-2</v>
      </c>
      <c r="CB882" s="129">
        <f t="shared" ref="CB882" si="17108">T882/T901</f>
        <v>4.861878453038674E-2</v>
      </c>
      <c r="CC882" s="130">
        <f t="shared" ref="CC882" si="17109">U882/U901</f>
        <v>0.12870090634441086</v>
      </c>
      <c r="CD882" s="131">
        <f t="shared" ref="CD882" si="17110">V882/V901</f>
        <v>4.0544539804675941E-2</v>
      </c>
      <c r="CE882" s="132">
        <f t="shared" ref="CE882" si="17111">W882/W901</f>
        <v>7.6262245666917861E-2</v>
      </c>
      <c r="CF882" s="129">
        <f t="shared" ref="CF882" si="17112">X882/X901</f>
        <v>7.2955738934733685E-2</v>
      </c>
      <c r="CG882" s="130">
        <f t="shared" ref="CG882" si="17113">Y882/Y901</f>
        <v>8.2153760754926447E-2</v>
      </c>
      <c r="CH882" s="131">
        <f t="shared" ref="CH882" si="17114">Z882/Z901</f>
        <v>7.0279248416900239E-2</v>
      </c>
      <c r="CI882" s="129">
        <f t="shared" ref="CI882" si="17115">AA882/AA901</f>
        <v>6.0878499871564344E-2</v>
      </c>
      <c r="CJ882" s="135">
        <f t="shared" ref="CJ882" si="17116">AB882/AB901</f>
        <v>7.1080092153408325E-2</v>
      </c>
      <c r="CK882" s="136">
        <f t="shared" ref="CK882" si="17117">AC882/AC901</f>
        <v>7.2243087922530425E-2</v>
      </c>
    </row>
    <row r="883" spans="1:89" ht="15" thickTop="1" thickBot="1" x14ac:dyDescent="0.2">
      <c r="A883" s="146" t="s">
        <v>22</v>
      </c>
      <c r="B883" s="196">
        <v>760</v>
      </c>
      <c r="C883" s="197">
        <v>595</v>
      </c>
      <c r="D883" s="198">
        <v>250</v>
      </c>
      <c r="E883" s="199">
        <v>239</v>
      </c>
      <c r="F883" s="196">
        <v>957</v>
      </c>
      <c r="G883" s="200">
        <v>261</v>
      </c>
      <c r="H883" s="198">
        <v>823</v>
      </c>
      <c r="I883" s="199">
        <v>605</v>
      </c>
      <c r="J883" s="196">
        <v>117</v>
      </c>
      <c r="K883" s="200">
        <v>254</v>
      </c>
      <c r="L883" s="198">
        <v>224</v>
      </c>
      <c r="M883" s="196">
        <v>611</v>
      </c>
      <c r="N883" s="201">
        <v>736</v>
      </c>
      <c r="O883" s="202">
        <v>1056</v>
      </c>
      <c r="P883" s="196">
        <v>416</v>
      </c>
      <c r="Q883" s="200">
        <v>369</v>
      </c>
      <c r="R883" s="198">
        <v>602</v>
      </c>
      <c r="S883" s="199">
        <v>425</v>
      </c>
      <c r="T883" s="196">
        <v>62</v>
      </c>
      <c r="U883" s="200">
        <v>128</v>
      </c>
      <c r="V883" s="198">
        <v>299</v>
      </c>
      <c r="W883" s="199">
        <v>640</v>
      </c>
      <c r="X883" s="196">
        <v>302</v>
      </c>
      <c r="Y883" s="200">
        <v>278</v>
      </c>
      <c r="Z883" s="198">
        <v>710</v>
      </c>
      <c r="AA883" s="196">
        <v>658</v>
      </c>
      <c r="AB883" s="172">
        <f t="shared" si="16980"/>
        <v>6258</v>
      </c>
      <c r="AC883" s="173">
        <f t="shared" si="16981"/>
        <v>6119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8.6031242925062257E-2</v>
      </c>
      <c r="BK883" s="130">
        <f t="shared" ref="BK883" si="17118">C883/C901</f>
        <v>6.274385742908363E-2</v>
      </c>
      <c r="BL883" s="131">
        <f t="shared" ref="BL883" si="17119">D883/D901</f>
        <v>7.3292289651128703E-2</v>
      </c>
      <c r="BM883" s="132">
        <f t="shared" ref="BM883" si="17120">E883/E901</f>
        <v>5.6275017659524369E-2</v>
      </c>
      <c r="BN883" s="129">
        <f t="shared" ref="BN883" si="17121">F883/F901</f>
        <v>0.10187353629976581</v>
      </c>
      <c r="BO883" s="130">
        <f t="shared" ref="BO883" si="17122">G883/G901</f>
        <v>3.1663229406769383E-2</v>
      </c>
      <c r="BP883" s="131">
        <f t="shared" ref="BP883" si="17123">H883/H901</f>
        <v>7.3864656255609409E-2</v>
      </c>
      <c r="BQ883" s="132">
        <f t="shared" ref="BQ883" si="17124">I883/I901</f>
        <v>5.3568266336107666E-2</v>
      </c>
      <c r="BR883" s="129">
        <f t="shared" ref="BR883" si="17125">J883/J901</f>
        <v>4.9914675767918089E-2</v>
      </c>
      <c r="BS883" s="130">
        <f t="shared" ref="BS883" si="17126">K883/K901</f>
        <v>0.11896955503512881</v>
      </c>
      <c r="BT883" s="131">
        <f t="shared" ref="BT883" si="17127">L883/L901</f>
        <v>3.7863421230561189E-2</v>
      </c>
      <c r="BU883" s="129">
        <f t="shared" ref="BU883" si="17128">M883/M901</f>
        <v>0.11030871998555696</v>
      </c>
      <c r="BV883" s="133">
        <f t="shared" ref="BV883" si="17129">N883/N901</f>
        <v>6.53235111387237E-2</v>
      </c>
      <c r="BW883" s="134">
        <f t="shared" ref="BW883" si="17130">O883/O901</f>
        <v>9.3658536585365854E-2</v>
      </c>
      <c r="BX883" s="129">
        <f t="shared" ref="BX883" si="17131">P883/P901</f>
        <v>7.097764886538134E-2</v>
      </c>
      <c r="BY883" s="130">
        <f t="shared" ref="BY883" si="17132">Q883/Q901</f>
        <v>6.5834076717216777E-2</v>
      </c>
      <c r="BZ883" s="131">
        <f t="shared" ref="BZ883" si="17133">R883/R901</f>
        <v>8.7934560327198361E-2</v>
      </c>
      <c r="CA883" s="132">
        <f t="shared" ref="CA883" si="17134">S883/S901</f>
        <v>6.0688276452948733E-2</v>
      </c>
      <c r="CB883" s="129">
        <f t="shared" ref="CB883" si="17135">T883/T901</f>
        <v>3.4254143646408837E-2</v>
      </c>
      <c r="CC883" s="130">
        <f t="shared" ref="CC883" si="17136">U883/U901</f>
        <v>7.7341389728096677E-2</v>
      </c>
      <c r="CD883" s="131">
        <f t="shared" ref="CD883" si="17137">V883/V901</f>
        <v>4.4243859129920092E-2</v>
      </c>
      <c r="CE883" s="132">
        <f t="shared" ref="CE883" si="17138">W883/W901</f>
        <v>9.6458176337603618E-2</v>
      </c>
      <c r="CF883" s="129">
        <f t="shared" ref="CF883" si="17139">X883/X901</f>
        <v>5.6639159789947484E-2</v>
      </c>
      <c r="CG883" s="130">
        <f t="shared" ref="CG883" si="17140">Y883/Y901</f>
        <v>7.7157923952262009E-2</v>
      </c>
      <c r="CH883" s="131">
        <f t="shared" ref="CH883" si="17141">Z883/Z901</f>
        <v>7.3704972490397591E-2</v>
      </c>
      <c r="CI883" s="129">
        <f t="shared" ref="CI883" si="17142">AA883/AA901</f>
        <v>5.6340440106173471E-2</v>
      </c>
      <c r="CJ883" s="135">
        <f t="shared" ref="CJ883" si="17143">AB883/AB901</f>
        <v>7.0673532999051367E-2</v>
      </c>
      <c r="CK883" s="136">
        <f t="shared" ref="CK883" si="17144">AC883/AC901</f>
        <v>6.9222589257432465E-2</v>
      </c>
    </row>
    <row r="884" spans="1:89" ht="15" thickTop="1" thickBot="1" x14ac:dyDescent="0.2">
      <c r="A884" s="137" t="s">
        <v>23</v>
      </c>
      <c r="B884" s="189">
        <v>521</v>
      </c>
      <c r="C884" s="190">
        <v>644</v>
      </c>
      <c r="D884" s="191">
        <v>244</v>
      </c>
      <c r="E884" s="192">
        <v>238</v>
      </c>
      <c r="F884" s="189">
        <v>754</v>
      </c>
      <c r="G884" s="193">
        <v>314</v>
      </c>
      <c r="H884" s="191">
        <v>658</v>
      </c>
      <c r="I884" s="192">
        <v>674</v>
      </c>
      <c r="J884" s="189">
        <v>125</v>
      </c>
      <c r="K884" s="193">
        <v>237</v>
      </c>
      <c r="L884" s="191">
        <v>220</v>
      </c>
      <c r="M884" s="189">
        <v>550</v>
      </c>
      <c r="N884" s="194">
        <v>565</v>
      </c>
      <c r="O884" s="195">
        <v>739</v>
      </c>
      <c r="P884" s="189">
        <v>259</v>
      </c>
      <c r="Q884" s="193">
        <v>274</v>
      </c>
      <c r="R884" s="191">
        <v>490</v>
      </c>
      <c r="S884" s="192">
        <v>358</v>
      </c>
      <c r="T884" s="189">
        <v>104</v>
      </c>
      <c r="U884" s="193">
        <v>110</v>
      </c>
      <c r="V884" s="191">
        <v>293</v>
      </c>
      <c r="W884" s="192">
        <v>582</v>
      </c>
      <c r="X884" s="189">
        <v>289</v>
      </c>
      <c r="Y884" s="193">
        <v>212</v>
      </c>
      <c r="Z884" s="191">
        <v>642</v>
      </c>
      <c r="AA884" s="189">
        <v>645</v>
      </c>
      <c r="AB884" s="172">
        <f t="shared" si="16980"/>
        <v>5164</v>
      </c>
      <c r="AC884" s="173">
        <f t="shared" si="16981"/>
        <v>5577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5.8976681005207157E-2</v>
      </c>
      <c r="BK884" s="130">
        <f t="shared" ref="BK884" si="17145">C884/C901</f>
        <v>6.7910998629125807E-2</v>
      </c>
      <c r="BL884" s="131">
        <f t="shared" ref="BL884" si="17146">D884/D901</f>
        <v>7.1533274699501617E-2</v>
      </c>
      <c r="BM884" s="132">
        <f t="shared" ref="BM884" si="17147">E884/E901</f>
        <v>5.6039557334589124E-2</v>
      </c>
      <c r="BN884" s="129">
        <f t="shared" ref="BN884" si="17148">F884/F901</f>
        <v>8.0263998296785183E-2</v>
      </c>
      <c r="BO884" s="130">
        <f t="shared" ref="BO884" si="17149">G884/G901</f>
        <v>3.8092927332281937E-2</v>
      </c>
      <c r="BP884" s="131">
        <f t="shared" ref="BP884" si="17150">H884/H901</f>
        <v>5.9055824807036437E-2</v>
      </c>
      <c r="BQ884" s="132">
        <f t="shared" ref="BQ884" si="17151">I884/I901</f>
        <v>5.9677704976093503E-2</v>
      </c>
      <c r="BR884" s="129">
        <f t="shared" ref="BR884" si="17152">J884/J901</f>
        <v>5.3327645051194542E-2</v>
      </c>
      <c r="BS884" s="130">
        <f t="shared" ref="BS884" si="17153">K884/K901</f>
        <v>0.11100702576112412</v>
      </c>
      <c r="BT884" s="131">
        <f t="shared" ref="BT884" si="17154">L884/L901</f>
        <v>3.7187288708586883E-2</v>
      </c>
      <c r="BU884" s="129">
        <f t="shared" ref="BU884" si="17155">M884/M901</f>
        <v>9.9295901787326238E-2</v>
      </c>
      <c r="BV884" s="133">
        <f t="shared" ref="BV884" si="17156">N884/N901</f>
        <v>5.0146445371438718E-2</v>
      </c>
      <c r="BW884" s="134">
        <f t="shared" ref="BW884" si="17157">O884/O901</f>
        <v>6.5543237250554318E-2</v>
      </c>
      <c r="BX884" s="129">
        <f t="shared" ref="BX884" si="17158">P884/P901</f>
        <v>4.4190411192629245E-2</v>
      </c>
      <c r="BY884" s="130">
        <f t="shared" ref="BY884" si="17159">Q884/Q901</f>
        <v>4.8884924174843893E-2</v>
      </c>
      <c r="BZ884" s="131">
        <f t="shared" ref="BZ884" si="17160">R884/R901</f>
        <v>7.1574642126789365E-2</v>
      </c>
      <c r="CA884" s="132">
        <f t="shared" ref="CA884" si="17161">S884/S901</f>
        <v>5.1120948165072115E-2</v>
      </c>
      <c r="CB884" s="129">
        <f t="shared" ref="CB884" si="17162">T884/T901</f>
        <v>5.7458563535911604E-2</v>
      </c>
      <c r="CC884" s="130">
        <f t="shared" ref="CC884" si="17163">U884/U901</f>
        <v>6.6465256797583083E-2</v>
      </c>
      <c r="CD884" s="131">
        <f t="shared" ref="CD884" si="17164">V884/V901</f>
        <v>4.3356022491861497E-2</v>
      </c>
      <c r="CE884" s="132">
        <f t="shared" ref="CE884" si="17165">W884/W901</f>
        <v>8.7716654107008296E-2</v>
      </c>
      <c r="CF884" s="129">
        <f t="shared" ref="CF884" si="17166">X884/X901</f>
        <v>5.4201050262565643E-2</v>
      </c>
      <c r="CG884" s="130">
        <f t="shared" ref="CG884" si="17167">Y884/Y901</f>
        <v>5.8839855675825697E-2</v>
      </c>
      <c r="CH884" s="131">
        <f t="shared" ref="CH884" si="17168">Z884/Z901</f>
        <v>6.6645904702584871E-2</v>
      </c>
      <c r="CI884" s="129">
        <f t="shared" ref="CI884" si="17169">AA884/AA901</f>
        <v>5.5227331107115335E-2</v>
      </c>
      <c r="CJ884" s="135">
        <f t="shared" ref="CJ884" si="17170">AB884/AB901</f>
        <v>5.8318652030537113E-2</v>
      </c>
      <c r="CK884" s="136">
        <f t="shared" ref="CK884" si="17171">AC884/AC901</f>
        <v>6.309109009457442E-2</v>
      </c>
    </row>
    <row r="885" spans="1:89" ht="14" thickTop="1" x14ac:dyDescent="0.15">
      <c r="A885" s="146" t="s">
        <v>24</v>
      </c>
      <c r="B885" s="203">
        <v>490</v>
      </c>
      <c r="C885" s="197">
        <v>373</v>
      </c>
      <c r="D885" s="198">
        <v>206</v>
      </c>
      <c r="E885" s="199">
        <v>230</v>
      </c>
      <c r="F885" s="196">
        <v>492</v>
      </c>
      <c r="G885" s="200">
        <v>281</v>
      </c>
      <c r="H885" s="198">
        <v>578</v>
      </c>
      <c r="I885" s="199">
        <v>563</v>
      </c>
      <c r="J885" s="196">
        <v>167</v>
      </c>
      <c r="K885" s="200">
        <v>155</v>
      </c>
      <c r="L885" s="198">
        <v>227</v>
      </c>
      <c r="M885" s="196">
        <v>336</v>
      </c>
      <c r="N885" s="201">
        <v>558</v>
      </c>
      <c r="O885" s="204">
        <v>609</v>
      </c>
      <c r="P885" s="196">
        <v>280</v>
      </c>
      <c r="Q885" s="200">
        <v>271</v>
      </c>
      <c r="R885" s="198">
        <v>443</v>
      </c>
      <c r="S885" s="199">
        <v>369</v>
      </c>
      <c r="T885" s="196">
        <v>87</v>
      </c>
      <c r="U885" s="200">
        <v>79</v>
      </c>
      <c r="V885" s="198">
        <v>278</v>
      </c>
      <c r="W885" s="205">
        <v>391</v>
      </c>
      <c r="X885" s="196">
        <v>239</v>
      </c>
      <c r="Y885" s="200">
        <v>158</v>
      </c>
      <c r="Z885" s="198">
        <v>638</v>
      </c>
      <c r="AA885" s="196">
        <v>654</v>
      </c>
      <c r="AB885" s="172">
        <f t="shared" si="16980"/>
        <v>4683</v>
      </c>
      <c r="AC885" s="173">
        <f t="shared" si="16981"/>
        <v>4469</v>
      </c>
      <c r="AE885" s="275" t="str">
        <f>$AE$17</f>
        <v>17:00 - 17:59</v>
      </c>
      <c r="AF885" s="126">
        <f t="shared" ref="AF885:AU887" si="17172">SUMIF($A$9:$A$32,$AE885,B$877:B$900)</f>
        <v>589</v>
      </c>
      <c r="AG885" s="186">
        <f t="shared" si="17172"/>
        <v>1210</v>
      </c>
      <c r="AH885" s="127">
        <f t="shared" si="17172"/>
        <v>270</v>
      </c>
      <c r="AI885" s="180">
        <f t="shared" si="17172"/>
        <v>466</v>
      </c>
      <c r="AJ885" s="126">
        <f t="shared" si="17172"/>
        <v>577</v>
      </c>
      <c r="AK885" s="128">
        <f t="shared" si="17172"/>
        <v>986</v>
      </c>
      <c r="AL885" s="127">
        <f t="shared" si="17172"/>
        <v>834</v>
      </c>
      <c r="AM885" s="180">
        <f t="shared" si="17172"/>
        <v>1097</v>
      </c>
      <c r="AN885" s="126">
        <f t="shared" si="17172"/>
        <v>302</v>
      </c>
      <c r="AO885" s="128">
        <f t="shared" si="17172"/>
        <v>72</v>
      </c>
      <c r="AP885" s="127">
        <f t="shared" si="17172"/>
        <v>709</v>
      </c>
      <c r="AQ885" s="126">
        <f t="shared" si="17172"/>
        <v>222</v>
      </c>
      <c r="AR885" s="179">
        <f t="shared" si="17172"/>
        <v>1080</v>
      </c>
      <c r="AS885" s="181">
        <f t="shared" si="17172"/>
        <v>733</v>
      </c>
      <c r="AT885" s="126">
        <f t="shared" si="17172"/>
        <v>522</v>
      </c>
      <c r="AU885" s="128">
        <f t="shared" si="17172"/>
        <v>541</v>
      </c>
      <c r="AV885" s="127">
        <f t="shared" ref="AP885:BE887" si="17173">SUMIF($A$9:$A$32,$AE885,R$877:R$900)</f>
        <v>460</v>
      </c>
      <c r="AW885" s="180">
        <f t="shared" si="17173"/>
        <v>707</v>
      </c>
      <c r="AX885" s="126">
        <f t="shared" si="17173"/>
        <v>286</v>
      </c>
      <c r="AY885" s="128">
        <f t="shared" si="17173"/>
        <v>52</v>
      </c>
      <c r="AZ885" s="127">
        <f t="shared" si="17173"/>
        <v>773</v>
      </c>
      <c r="BA885" s="180">
        <f t="shared" si="17173"/>
        <v>394</v>
      </c>
      <c r="BB885" s="126">
        <f t="shared" si="17173"/>
        <v>599</v>
      </c>
      <c r="BC885" s="128">
        <f t="shared" si="17173"/>
        <v>185</v>
      </c>
      <c r="BD885" s="184">
        <f t="shared" si="17173"/>
        <v>668</v>
      </c>
      <c r="BE885" s="185">
        <f t="shared" si="17173"/>
        <v>857</v>
      </c>
      <c r="BF885" s="170">
        <f>AF885+AH885+AJ885+AL885+AN885+AP885+AR885+AT885+AV885+AX885+AZ885+BB885+BD885</f>
        <v>7669</v>
      </c>
      <c r="BG885" s="171">
        <f>AG885+AI885+AK885+AM885+AO885+AQ885+AS885+AU885+AW885+AY885+BA885+BC885+BE885</f>
        <v>7522</v>
      </c>
      <c r="BI885" s="146" t="s">
        <v>24</v>
      </c>
      <c r="BJ885" s="129">
        <f>B885/B901</f>
        <v>5.5467511885895403E-2</v>
      </c>
      <c r="BK885" s="130">
        <f t="shared" ref="BK885" si="17174">C885/C901</f>
        <v>3.9333544237055783E-2</v>
      </c>
      <c r="BL885" s="131">
        <f t="shared" ref="BL885" si="17175">D885/D901</f>
        <v>6.0392846672530053E-2</v>
      </c>
      <c r="BM885" s="132">
        <f t="shared" ref="BM885" si="17176">E885/E901</f>
        <v>5.4155874735107135E-2</v>
      </c>
      <c r="BN885" s="129">
        <f t="shared" ref="BN885" si="17177">F885/F901</f>
        <v>5.2373855652544175E-2</v>
      </c>
      <c r="BO885" s="130">
        <f t="shared" ref="BO885" si="17178">G885/G901</f>
        <v>3.4089530510736384E-2</v>
      </c>
      <c r="BP885" s="131">
        <f t="shared" ref="BP885" si="17179">H885/H901</f>
        <v>5.1875785316819245E-2</v>
      </c>
      <c r="BQ885" s="132">
        <f t="shared" ref="BQ885" si="17180">I885/I901</f>
        <v>4.9849477598724989E-2</v>
      </c>
      <c r="BR885" s="129">
        <f t="shared" ref="BR885" si="17181">J885/J901</f>
        <v>7.124573378839591E-2</v>
      </c>
      <c r="BS885" s="130">
        <f t="shared" ref="BS885" si="17182">K885/K901</f>
        <v>7.2599531615925056E-2</v>
      </c>
      <c r="BT885" s="131">
        <f t="shared" ref="BT885" si="17183">L885/L901</f>
        <v>3.8370520622041923E-2</v>
      </c>
      <c r="BU885" s="129">
        <f t="shared" ref="BU885" si="17184">M885/M901</f>
        <v>6.0660769091893843E-2</v>
      </c>
      <c r="BV885" s="133">
        <f t="shared" ref="BV885" si="17185">N885/N901</f>
        <v>4.9525161977456288E-2</v>
      </c>
      <c r="BW885" s="134">
        <f t="shared" ref="BW885" si="17186">O885/O901</f>
        <v>5.4013303769401333E-2</v>
      </c>
      <c r="BX885" s="129">
        <f t="shared" ref="BX885" si="17187">P885/P901</f>
        <v>4.7773417505545132E-2</v>
      </c>
      <c r="BY885" s="130">
        <f t="shared" ref="BY885" si="17188">Q885/Q901</f>
        <v>4.8349687778768954E-2</v>
      </c>
      <c r="BZ885" s="131">
        <f t="shared" ref="BZ885" si="17189">R885/R901</f>
        <v>6.4709319310546298E-2</v>
      </c>
      <c r="CA885" s="132">
        <f t="shared" ref="CA885" si="17190">S885/S901</f>
        <v>5.2691703555619022E-2</v>
      </c>
      <c r="CB885" s="129">
        <f t="shared" ref="CB885" si="17191">T885/T901</f>
        <v>4.8066298342541433E-2</v>
      </c>
      <c r="CC885" s="130">
        <f t="shared" ref="CC885" si="17192">U885/U901</f>
        <v>4.7734138972809668E-2</v>
      </c>
      <c r="CD885" s="131">
        <f t="shared" ref="CD885" si="17193">V885/V901</f>
        <v>4.1136430896715002E-2</v>
      </c>
      <c r="CE885" s="132">
        <f t="shared" ref="CE885" si="17194">W885/W901</f>
        <v>5.8929917106254712E-2</v>
      </c>
      <c r="CF885" s="129">
        <f t="shared" ref="CF885" si="17195">X885/X901</f>
        <v>4.4823705926481619E-2</v>
      </c>
      <c r="CG885" s="130">
        <f t="shared" ref="CG885" si="17196">Y885/Y901</f>
        <v>4.3852345267832361E-2</v>
      </c>
      <c r="CH885" s="131">
        <f t="shared" ref="CH885" si="17197">Z885/Z901</f>
        <v>6.6230665420948825E-2</v>
      </c>
      <c r="CI885" s="129">
        <f t="shared" ref="CI885" si="17198">AA885/AA901</f>
        <v>5.5997945029540197E-2</v>
      </c>
      <c r="CJ885" s="135">
        <f t="shared" ref="CJ885" si="17199">AB885/AB901</f>
        <v>5.2886569995934406E-2</v>
      </c>
      <c r="CK885" s="136">
        <f t="shared" ref="CK885" si="17200">AC885/AC901</f>
        <v>5.0556586270871985E-2</v>
      </c>
    </row>
    <row r="886" spans="1:89" x14ac:dyDescent="0.15">
      <c r="A886" s="137" t="s">
        <v>25</v>
      </c>
      <c r="B886" s="206">
        <v>399</v>
      </c>
      <c r="C886" s="190">
        <v>477</v>
      </c>
      <c r="D886" s="191">
        <v>202</v>
      </c>
      <c r="E886" s="192">
        <v>259</v>
      </c>
      <c r="F886" s="189">
        <v>464</v>
      </c>
      <c r="G886" s="193">
        <v>341</v>
      </c>
      <c r="H886" s="191">
        <v>602</v>
      </c>
      <c r="I886" s="192">
        <v>649</v>
      </c>
      <c r="J886" s="189">
        <v>133</v>
      </c>
      <c r="K886" s="190">
        <v>132</v>
      </c>
      <c r="L886" s="191">
        <v>269</v>
      </c>
      <c r="M886" s="189">
        <v>337</v>
      </c>
      <c r="N886" s="194">
        <v>527</v>
      </c>
      <c r="O886" s="207">
        <v>547</v>
      </c>
      <c r="P886" s="189">
        <v>287</v>
      </c>
      <c r="Q886" s="190">
        <v>244</v>
      </c>
      <c r="R886" s="191">
        <v>395</v>
      </c>
      <c r="S886" s="192">
        <v>396</v>
      </c>
      <c r="T886" s="198">
        <v>73</v>
      </c>
      <c r="U886" s="189">
        <v>92</v>
      </c>
      <c r="V886" s="191">
        <v>314</v>
      </c>
      <c r="W886" s="208">
        <v>411</v>
      </c>
      <c r="X886" s="189">
        <v>245</v>
      </c>
      <c r="Y886" s="193">
        <v>206</v>
      </c>
      <c r="Z886" s="191">
        <v>634</v>
      </c>
      <c r="AA886" s="189">
        <v>865</v>
      </c>
      <c r="AB886" s="172">
        <f t="shared" si="16980"/>
        <v>4544</v>
      </c>
      <c r="AC886" s="173">
        <f t="shared" si="16981"/>
        <v>4956</v>
      </c>
      <c r="AE886" s="277" t="str">
        <f>$AE$18</f>
        <v>18:00 - 18:59</v>
      </c>
      <c r="AF886" s="126">
        <f t="shared" si="17172"/>
        <v>656</v>
      </c>
      <c r="AG886" s="190">
        <f t="shared" si="17172"/>
        <v>887</v>
      </c>
      <c r="AH886" s="191">
        <f t="shared" si="17172"/>
        <v>206</v>
      </c>
      <c r="AI886" s="192">
        <f t="shared" si="17172"/>
        <v>283</v>
      </c>
      <c r="AJ886" s="278">
        <f t="shared" si="17172"/>
        <v>424</v>
      </c>
      <c r="AK886" s="193">
        <f t="shared" si="17172"/>
        <v>900</v>
      </c>
      <c r="AL886" s="191">
        <f t="shared" si="17172"/>
        <v>794</v>
      </c>
      <c r="AM886" s="192">
        <f t="shared" si="17172"/>
        <v>1035</v>
      </c>
      <c r="AN886" s="278">
        <f t="shared" si="17172"/>
        <v>224</v>
      </c>
      <c r="AO886" s="193">
        <f t="shared" si="17172"/>
        <v>65</v>
      </c>
      <c r="AP886" s="191">
        <f t="shared" si="17173"/>
        <v>638</v>
      </c>
      <c r="AQ886" s="278">
        <f t="shared" si="17173"/>
        <v>196</v>
      </c>
      <c r="AR886" s="194">
        <f t="shared" si="17173"/>
        <v>903</v>
      </c>
      <c r="AS886" s="195">
        <f t="shared" si="17173"/>
        <v>673</v>
      </c>
      <c r="AT886" s="278">
        <f t="shared" si="17173"/>
        <v>421</v>
      </c>
      <c r="AU886" s="193">
        <f t="shared" si="17173"/>
        <v>443</v>
      </c>
      <c r="AV886" s="191">
        <f t="shared" si="17173"/>
        <v>355</v>
      </c>
      <c r="AW886" s="192">
        <f t="shared" si="17173"/>
        <v>571</v>
      </c>
      <c r="AX886" s="278">
        <f t="shared" si="17173"/>
        <v>145</v>
      </c>
      <c r="AY886" s="193">
        <f t="shared" si="17173"/>
        <v>54</v>
      </c>
      <c r="AZ886" s="191">
        <f t="shared" si="17173"/>
        <v>671</v>
      </c>
      <c r="BA886" s="192">
        <f t="shared" si="17173"/>
        <v>314</v>
      </c>
      <c r="BB886" s="278">
        <f t="shared" si="17173"/>
        <v>460</v>
      </c>
      <c r="BC886" s="193">
        <f t="shared" si="17173"/>
        <v>263</v>
      </c>
      <c r="BD886" s="191">
        <f t="shared" si="17173"/>
        <v>531</v>
      </c>
      <c r="BE886" s="278">
        <f t="shared" si="17173"/>
        <v>1126</v>
      </c>
      <c r="BF886" s="172">
        <f>SUM(AF886,AH886,AJ886,AL886,AN886,AP886,AR886,AT886,AV886,AX886,AZ886,BB886,BD886)</f>
        <v>6428</v>
      </c>
      <c r="BG886" s="173">
        <f>SUM(AG886,AI886,AK886,AM886,AO886,AQ886,AS886,AU886,AW886,AY886,BA886,BC886,BE886)</f>
        <v>6810</v>
      </c>
      <c r="BI886" s="137" t="s">
        <v>25</v>
      </c>
      <c r="BJ886" s="129">
        <f>B886/B901</f>
        <v>4.5166402535657686E-2</v>
      </c>
      <c r="BK886" s="130">
        <f t="shared" ref="BK886" si="17201">C886/C901</f>
        <v>5.030053780449225E-2</v>
      </c>
      <c r="BL886" s="131">
        <f t="shared" ref="BL886" si="17202">D886/D901</f>
        <v>5.9220170038111988E-2</v>
      </c>
      <c r="BM886" s="132">
        <f t="shared" ref="BM886" si="17203">E886/E901</f>
        <v>6.0984224158229336E-2</v>
      </c>
      <c r="BN886" s="129">
        <f t="shared" ref="BN886" si="17204">F886/F901</f>
        <v>4.9393229721098574E-2</v>
      </c>
      <c r="BO886" s="130">
        <f t="shared" ref="BO886" si="17205">G886/G901</f>
        <v>4.1368433822637392E-2</v>
      </c>
      <c r="BP886" s="131">
        <f t="shared" ref="BP886" si="17206">H886/H901</f>
        <v>5.4029797163884404E-2</v>
      </c>
      <c r="BQ886" s="132">
        <f t="shared" ref="BQ886" si="17207">I886/I901</f>
        <v>5.7464140251460953E-2</v>
      </c>
      <c r="BR886" s="129">
        <f t="shared" ref="BR886" si="17208">J886/J901</f>
        <v>5.6740614334470987E-2</v>
      </c>
      <c r="BS886" s="130">
        <f t="shared" ref="BS886" si="17209">K886/K901</f>
        <v>6.1826697892271666E-2</v>
      </c>
      <c r="BT886" s="131">
        <f t="shared" ref="BT886" si="17210">L886/L901</f>
        <v>4.5469912102772146E-2</v>
      </c>
      <c r="BU886" s="129">
        <f t="shared" ref="BU886" si="17211">M886/M901</f>
        <v>6.0841307095143529E-2</v>
      </c>
      <c r="BV886" s="133">
        <f t="shared" ref="BV886" si="17212">N886/N901</f>
        <v>4.6773764089819828E-2</v>
      </c>
      <c r="BW886" s="134">
        <f t="shared" ref="BW886" si="17213">O886/O901</f>
        <v>4.8514412416851442E-2</v>
      </c>
      <c r="BX886" s="129">
        <f t="shared" ref="BX886" si="17214">P886/P901</f>
        <v>4.8967752943183757E-2</v>
      </c>
      <c r="BY886" s="130">
        <f t="shared" ref="BY886" si="17215">Q886/Q901</f>
        <v>4.3532560214094559E-2</v>
      </c>
      <c r="BZ886" s="131">
        <f t="shared" ref="BZ886" si="17216">R886/R901</f>
        <v>5.7697925796085306E-2</v>
      </c>
      <c r="CA886" s="132">
        <f t="shared" ref="CA886" si="17217">S886/S901</f>
        <v>5.6547194059688707E-2</v>
      </c>
      <c r="CB886" s="129">
        <f t="shared" ref="CB886" si="17218">T886/T901</f>
        <v>4.0331491712707182E-2</v>
      </c>
      <c r="CC886" s="130">
        <f t="shared" ref="CC886" si="17219">U886/U901</f>
        <v>5.558912386706949E-2</v>
      </c>
      <c r="CD886" s="131">
        <f t="shared" ref="CD886" si="17220">V886/V901</f>
        <v>4.6463450725066587E-2</v>
      </c>
      <c r="CE886" s="132">
        <f t="shared" ref="CE886" si="17221">W886/W901</f>
        <v>6.1944235116804823E-2</v>
      </c>
      <c r="CF886" s="129">
        <f t="shared" ref="CF886" si="17222">X886/X901</f>
        <v>4.59489872468117E-2</v>
      </c>
      <c r="CG886" s="130">
        <f t="shared" ref="CG886" si="17223">Y886/Y901</f>
        <v>5.717457674160422E-2</v>
      </c>
      <c r="CH886" s="131">
        <f t="shared" ref="CH886" si="17224">Z886/Z901</f>
        <v>6.581542613931278E-2</v>
      </c>
      <c r="CI886" s="129">
        <f t="shared" ref="CI886" si="17225">AA886/AA901</f>
        <v>7.4064560321945375E-2</v>
      </c>
      <c r="CJ886" s="135">
        <f t="shared" ref="CJ886" si="17226">AB886/AB901</f>
        <v>5.1316799927722818E-2</v>
      </c>
      <c r="CK886" s="136">
        <f t="shared" ref="CK886" si="17227">AC886/AC901</f>
        <v>5.6065885334178014E-2</v>
      </c>
    </row>
    <row r="887" spans="1:89" ht="14" thickBot="1" x14ac:dyDescent="0.2">
      <c r="A887" s="146" t="s">
        <v>26</v>
      </c>
      <c r="B887" s="203">
        <v>371</v>
      </c>
      <c r="C887" s="197">
        <v>531</v>
      </c>
      <c r="D887" s="198">
        <v>172</v>
      </c>
      <c r="E887" s="199">
        <v>259</v>
      </c>
      <c r="F887" s="196">
        <v>458</v>
      </c>
      <c r="G887" s="200">
        <v>303</v>
      </c>
      <c r="H887" s="198">
        <v>572</v>
      </c>
      <c r="I887" s="199">
        <v>528</v>
      </c>
      <c r="J887" s="196">
        <v>137</v>
      </c>
      <c r="K887" s="197">
        <v>105</v>
      </c>
      <c r="L887" s="198">
        <v>265</v>
      </c>
      <c r="M887" s="196">
        <v>277</v>
      </c>
      <c r="N887" s="201">
        <v>495</v>
      </c>
      <c r="O887" s="204">
        <v>506</v>
      </c>
      <c r="P887" s="196">
        <v>259</v>
      </c>
      <c r="Q887" s="197">
        <v>240</v>
      </c>
      <c r="R887" s="198">
        <v>358</v>
      </c>
      <c r="S887" s="199">
        <v>349</v>
      </c>
      <c r="T887" s="196">
        <v>71</v>
      </c>
      <c r="U887" s="200">
        <v>75</v>
      </c>
      <c r="V887" s="198">
        <v>343</v>
      </c>
      <c r="W887" s="205">
        <v>350</v>
      </c>
      <c r="X887" s="196">
        <v>244</v>
      </c>
      <c r="Y887" s="200">
        <v>173</v>
      </c>
      <c r="Z887" s="198">
        <v>545</v>
      </c>
      <c r="AA887" s="196">
        <v>735</v>
      </c>
      <c r="AB887" s="172">
        <f t="shared" si="16980"/>
        <v>4290</v>
      </c>
      <c r="AC887" s="173">
        <f t="shared" si="16981"/>
        <v>4431</v>
      </c>
      <c r="AE887" s="275">
        <f>$AE$19</f>
        <v>0</v>
      </c>
      <c r="AF887" s="126">
        <f t="shared" si="17172"/>
        <v>0</v>
      </c>
      <c r="AG887" s="197">
        <f t="shared" si="17172"/>
        <v>0</v>
      </c>
      <c r="AH887" s="198">
        <f t="shared" si="17172"/>
        <v>0</v>
      </c>
      <c r="AI887" s="199">
        <f t="shared" si="17172"/>
        <v>0</v>
      </c>
      <c r="AJ887" s="196">
        <f t="shared" si="17172"/>
        <v>0</v>
      </c>
      <c r="AK887" s="200">
        <f t="shared" si="17172"/>
        <v>0</v>
      </c>
      <c r="AL887" s="198">
        <f t="shared" si="17172"/>
        <v>0</v>
      </c>
      <c r="AM887" s="199">
        <f t="shared" si="17172"/>
        <v>0</v>
      </c>
      <c r="AN887" s="196">
        <f t="shared" si="17172"/>
        <v>0</v>
      </c>
      <c r="AO887" s="200">
        <f t="shared" si="17172"/>
        <v>0</v>
      </c>
      <c r="AP887" s="198">
        <f t="shared" si="17173"/>
        <v>0</v>
      </c>
      <c r="AQ887" s="196">
        <f t="shared" si="17173"/>
        <v>0</v>
      </c>
      <c r="AR887" s="201">
        <f t="shared" si="17173"/>
        <v>0</v>
      </c>
      <c r="AS887" s="202">
        <f t="shared" si="17173"/>
        <v>0</v>
      </c>
      <c r="AT887" s="196">
        <f t="shared" si="17173"/>
        <v>0</v>
      </c>
      <c r="AU887" s="200">
        <f t="shared" si="17173"/>
        <v>0</v>
      </c>
      <c r="AV887" s="198">
        <f t="shared" si="17173"/>
        <v>0</v>
      </c>
      <c r="AW887" s="199">
        <f t="shared" si="17173"/>
        <v>0</v>
      </c>
      <c r="AX887" s="196">
        <f t="shared" si="17173"/>
        <v>0</v>
      </c>
      <c r="AY887" s="200">
        <f t="shared" si="17173"/>
        <v>0</v>
      </c>
      <c r="AZ887" s="198">
        <f t="shared" si="17173"/>
        <v>0</v>
      </c>
      <c r="BA887" s="199">
        <f t="shared" si="17173"/>
        <v>0</v>
      </c>
      <c r="BB887" s="196">
        <f t="shared" si="17173"/>
        <v>0</v>
      </c>
      <c r="BC887" s="200">
        <f t="shared" si="17173"/>
        <v>0</v>
      </c>
      <c r="BD887" s="198">
        <f t="shared" si="17173"/>
        <v>0</v>
      </c>
      <c r="BE887" s="196">
        <f t="shared" si="1717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4.1996830427892234E-2</v>
      </c>
      <c r="BK887" s="130">
        <f t="shared" ref="BK887" si="17228">C887/C901</f>
        <v>5.5994938310661185E-2</v>
      </c>
      <c r="BL887" s="131">
        <f t="shared" ref="BL887" si="17229">D887/D901</f>
        <v>5.0425095279976545E-2</v>
      </c>
      <c r="BM887" s="132">
        <f t="shared" ref="BM887" si="17230">E887/E901</f>
        <v>6.0984224158229336E-2</v>
      </c>
      <c r="BN887" s="129">
        <f t="shared" ref="BN887" si="17231">F887/F901</f>
        <v>4.8754524164360227E-2</v>
      </c>
      <c r="BO887" s="130">
        <f t="shared" ref="BO887" si="17232">G887/G901</f>
        <v>3.6758461725100083E-2</v>
      </c>
      <c r="BP887" s="131">
        <f t="shared" ref="BP887" si="17233">H887/H901</f>
        <v>5.133728235505295E-2</v>
      </c>
      <c r="BQ887" s="132">
        <f t="shared" ref="BQ887" si="17234">I887/I901</f>
        <v>4.675048698423942E-2</v>
      </c>
      <c r="BR887" s="129">
        <f t="shared" ref="BR887" si="17235">J887/J901</f>
        <v>5.8447098976109217E-2</v>
      </c>
      <c r="BS887" s="130">
        <f t="shared" ref="BS887" si="17236">K887/K901</f>
        <v>4.9180327868852458E-2</v>
      </c>
      <c r="BT887" s="131">
        <f t="shared" ref="BT887" si="17237">L887/L901</f>
        <v>4.4793779580797839E-2</v>
      </c>
      <c r="BU887" s="129">
        <f t="shared" ref="BU887" si="17238">M887/M901</f>
        <v>5.0009026900162484E-2</v>
      </c>
      <c r="BV887" s="133">
        <f t="shared" ref="BV887" si="17239">N887/N901</f>
        <v>4.393361143161445E-2</v>
      </c>
      <c r="BW887" s="134">
        <f t="shared" ref="BW887" si="17240">O887/O901</f>
        <v>4.4878048780487803E-2</v>
      </c>
      <c r="BX887" s="129">
        <f t="shared" ref="BX887" si="17241">P887/P901</f>
        <v>4.4190411192629245E-2</v>
      </c>
      <c r="BY887" s="130">
        <f t="shared" ref="BY887" si="17242">Q887/Q901</f>
        <v>4.2818911685994644E-2</v>
      </c>
      <c r="BZ887" s="131">
        <f t="shared" ref="BZ887" si="17243">R887/R901</f>
        <v>5.2293309962021618E-2</v>
      </c>
      <c r="CA887" s="132">
        <f t="shared" ref="CA887" si="17244">S887/S901</f>
        <v>4.9835784663715549E-2</v>
      </c>
      <c r="CB887" s="129">
        <f t="shared" ref="CB887" si="17245">T887/T901</f>
        <v>3.9226519337016576E-2</v>
      </c>
      <c r="CC887" s="130">
        <f t="shared" ref="CC887" si="17246">U887/U901</f>
        <v>4.5317220543806644E-2</v>
      </c>
      <c r="CD887" s="131">
        <f t="shared" ref="CD887" si="17247">V887/V901</f>
        <v>5.0754661142349805E-2</v>
      </c>
      <c r="CE887" s="132">
        <f t="shared" ref="CE887" si="17248">W887/W901</f>
        <v>5.275056518462698E-2</v>
      </c>
      <c r="CF887" s="129">
        <f t="shared" ref="CF887" si="17249">X887/X901</f>
        <v>4.5761440360090021E-2</v>
      </c>
      <c r="CG887" s="130">
        <f t="shared" ref="CG887" si="17250">Y887/Y901</f>
        <v>4.8015542603386065E-2</v>
      </c>
      <c r="CH887" s="131">
        <f t="shared" ref="CH887" si="17251">Z887/Z901</f>
        <v>5.6576352122910831E-2</v>
      </c>
      <c r="CI887" s="129">
        <f t="shared" ref="CI887" si="17252">AA887/AA901</f>
        <v>6.2933470331363983E-2</v>
      </c>
      <c r="CJ887" s="135">
        <f t="shared" ref="CJ887" si="17253">AB887/AB901</f>
        <v>4.8448299227537607E-2</v>
      </c>
      <c r="CK887" s="136">
        <f t="shared" ref="CK887" si="17254">AC887/AC901</f>
        <v>5.0126702565726954E-2</v>
      </c>
    </row>
    <row r="888" spans="1:89" ht="15" thickTop="1" thickBot="1" x14ac:dyDescent="0.2">
      <c r="A888" s="137" t="s">
        <v>27</v>
      </c>
      <c r="B888" s="206">
        <v>368</v>
      </c>
      <c r="C888" s="190">
        <v>487</v>
      </c>
      <c r="D888" s="191">
        <v>179</v>
      </c>
      <c r="E888" s="192">
        <v>229</v>
      </c>
      <c r="F888" s="189">
        <v>427</v>
      </c>
      <c r="G888" s="193">
        <v>347</v>
      </c>
      <c r="H888" s="191">
        <v>587</v>
      </c>
      <c r="I888" s="192">
        <v>604</v>
      </c>
      <c r="J888" s="189">
        <v>106</v>
      </c>
      <c r="K888" s="190">
        <v>73</v>
      </c>
      <c r="L888" s="191">
        <v>284</v>
      </c>
      <c r="M888" s="189">
        <v>224</v>
      </c>
      <c r="N888" s="194">
        <v>586</v>
      </c>
      <c r="O888" s="207">
        <v>475</v>
      </c>
      <c r="P888" s="189">
        <v>297</v>
      </c>
      <c r="Q888" s="190">
        <v>193</v>
      </c>
      <c r="R888" s="191">
        <v>318</v>
      </c>
      <c r="S888" s="192">
        <v>350</v>
      </c>
      <c r="T888" s="189">
        <v>77</v>
      </c>
      <c r="U888" s="193">
        <v>66</v>
      </c>
      <c r="V888" s="191">
        <v>370</v>
      </c>
      <c r="W888" s="208">
        <v>336</v>
      </c>
      <c r="X888" s="189">
        <v>266</v>
      </c>
      <c r="Y888" s="193">
        <v>145</v>
      </c>
      <c r="Z888" s="191">
        <v>564</v>
      </c>
      <c r="AA888" s="189">
        <v>617</v>
      </c>
      <c r="AB888" s="172">
        <f t="shared" si="16980"/>
        <v>4429</v>
      </c>
      <c r="AC888" s="173">
        <f t="shared" si="16981"/>
        <v>4146</v>
      </c>
      <c r="AE888" s="269" t="s">
        <v>13</v>
      </c>
      <c r="AF888" s="20">
        <f t="shared" ref="AF888:BG888" si="17255">SUM(AF885:AF887)</f>
        <v>1245</v>
      </c>
      <c r="AG888" s="21">
        <f t="shared" si="17255"/>
        <v>2097</v>
      </c>
      <c r="AH888" s="20">
        <f t="shared" si="17255"/>
        <v>476</v>
      </c>
      <c r="AI888" s="21">
        <f t="shared" si="17255"/>
        <v>749</v>
      </c>
      <c r="AJ888" s="20">
        <f t="shared" si="17255"/>
        <v>1001</v>
      </c>
      <c r="AK888" s="21">
        <f t="shared" si="17255"/>
        <v>1886</v>
      </c>
      <c r="AL888" s="20">
        <f t="shared" si="17255"/>
        <v>1628</v>
      </c>
      <c r="AM888" s="21">
        <f t="shared" si="17255"/>
        <v>2132</v>
      </c>
      <c r="AN888" s="20">
        <f t="shared" si="17255"/>
        <v>526</v>
      </c>
      <c r="AO888" s="21">
        <f t="shared" si="17255"/>
        <v>137</v>
      </c>
      <c r="AP888" s="20">
        <f t="shared" si="17255"/>
        <v>1347</v>
      </c>
      <c r="AQ888" s="21">
        <f t="shared" si="17255"/>
        <v>418</v>
      </c>
      <c r="AR888" s="20">
        <f t="shared" si="17255"/>
        <v>1983</v>
      </c>
      <c r="AS888" s="21">
        <f t="shared" si="17255"/>
        <v>1406</v>
      </c>
      <c r="AT888" s="20">
        <f t="shared" si="17255"/>
        <v>943</v>
      </c>
      <c r="AU888" s="21">
        <f t="shared" si="17255"/>
        <v>984</v>
      </c>
      <c r="AV888" s="20">
        <f t="shared" si="17255"/>
        <v>815</v>
      </c>
      <c r="AW888" s="21">
        <f t="shared" si="17255"/>
        <v>1278</v>
      </c>
      <c r="AX888" s="20">
        <f t="shared" si="17255"/>
        <v>431</v>
      </c>
      <c r="AY888" s="21">
        <f t="shared" si="17255"/>
        <v>106</v>
      </c>
      <c r="AZ888" s="20">
        <f t="shared" si="17255"/>
        <v>1444</v>
      </c>
      <c r="BA888" s="21">
        <f t="shared" si="17255"/>
        <v>708</v>
      </c>
      <c r="BB888" s="20">
        <f t="shared" si="17255"/>
        <v>1059</v>
      </c>
      <c r="BC888" s="21">
        <f t="shared" si="17255"/>
        <v>448</v>
      </c>
      <c r="BD888" s="20">
        <f t="shared" si="17255"/>
        <v>1199</v>
      </c>
      <c r="BE888" s="21">
        <f t="shared" si="17255"/>
        <v>1983</v>
      </c>
      <c r="BF888" s="174">
        <f t="shared" si="17255"/>
        <v>14097</v>
      </c>
      <c r="BG888" s="175">
        <f t="shared" si="17255"/>
        <v>14332</v>
      </c>
      <c r="BI888" s="137" t="s">
        <v>27</v>
      </c>
      <c r="BJ888" s="129">
        <f>B888/B901</f>
        <v>4.1657233416345939E-2</v>
      </c>
      <c r="BK888" s="130">
        <f t="shared" ref="BK888" si="17256">C888/C901</f>
        <v>5.1355056416745752E-2</v>
      </c>
      <c r="BL888" s="131">
        <f t="shared" ref="BL888" si="17257">D888/D901</f>
        <v>5.2477279390208152E-2</v>
      </c>
      <c r="BM888" s="132">
        <f t="shared" ref="BM888" si="17258">E888/E901</f>
        <v>5.3920414410171889E-2</v>
      </c>
      <c r="BN888" s="129">
        <f t="shared" ref="BN888" si="17259">F888/F901</f>
        <v>4.5454545454545456E-2</v>
      </c>
      <c r="BO888" s="130">
        <f t="shared" ref="BO888" si="17260">G888/G901</f>
        <v>4.209632415382749E-2</v>
      </c>
      <c r="BP888" s="131">
        <f t="shared" ref="BP888" si="17261">H888/H901</f>
        <v>5.2683539759468677E-2</v>
      </c>
      <c r="BQ888" s="132">
        <f t="shared" ref="BQ888" si="17262">I888/I901</f>
        <v>5.3479723747122364E-2</v>
      </c>
      <c r="BR888" s="129">
        <f t="shared" ref="BR888" si="17263">J888/J901</f>
        <v>4.5221843003412969E-2</v>
      </c>
      <c r="BS888" s="130">
        <f t="shared" ref="BS888" si="17264">K888/K901</f>
        <v>3.4192037470725994E-2</v>
      </c>
      <c r="BT888" s="131">
        <f t="shared" ref="BT888" si="17265">L888/L901</f>
        <v>4.8005409060175794E-2</v>
      </c>
      <c r="BU888" s="129">
        <f t="shared" ref="BU888" si="17266">M888/M901</f>
        <v>4.0440512727929229E-2</v>
      </c>
      <c r="BV888" s="133">
        <f t="shared" ref="BV888" si="17267">N888/N901</f>
        <v>5.2010295553385995E-2</v>
      </c>
      <c r="BW888" s="134">
        <f t="shared" ref="BW888" si="17268">O888/O901</f>
        <v>4.2128603104212861E-2</v>
      </c>
      <c r="BX888" s="129">
        <f t="shared" ref="BX888" si="17269">P888/P901</f>
        <v>5.0673946425524655E-2</v>
      </c>
      <c r="BY888" s="130">
        <f t="shared" ref="BY888" si="17270">Q888/Q901</f>
        <v>3.4433541480820694E-2</v>
      </c>
      <c r="BZ888" s="131">
        <f t="shared" ref="BZ888" si="17271">R888/R901</f>
        <v>4.6450482033304118E-2</v>
      </c>
      <c r="CA888" s="132">
        <f t="shared" ref="CA888" si="17272">S888/S901</f>
        <v>4.9978580608310723E-2</v>
      </c>
      <c r="CB888" s="129">
        <f t="shared" ref="CB888" si="17273">T888/T901</f>
        <v>4.2541436464088395E-2</v>
      </c>
      <c r="CC888" s="130">
        <f t="shared" ref="CC888" si="17274">U888/U901</f>
        <v>3.9879154078549847E-2</v>
      </c>
      <c r="CD888" s="131">
        <f t="shared" ref="CD888" si="17275">V888/V901</f>
        <v>5.4749926013613497E-2</v>
      </c>
      <c r="CE888" s="132">
        <f t="shared" ref="CE888" si="17276">W888/W901</f>
        <v>5.0640542577241897E-2</v>
      </c>
      <c r="CF888" s="129">
        <f t="shared" ref="CF888" si="17277">X888/X901</f>
        <v>4.9887471867966993E-2</v>
      </c>
      <c r="CG888" s="130">
        <f t="shared" ref="CG888" si="17278">Y888/Y901</f>
        <v>4.0244240910352481E-2</v>
      </c>
      <c r="CH888" s="131">
        <f t="shared" ref="CH888" si="17279">Z888/Z901</f>
        <v>5.854873871068203E-2</v>
      </c>
      <c r="CI888" s="129">
        <f t="shared" ref="CI888" si="17280">AA888/AA901</f>
        <v>5.2829865570682422E-2</v>
      </c>
      <c r="CJ888" s="135">
        <f t="shared" ref="CJ888" si="17281">AB888/AB901</f>
        <v>5.0018069295749201E-2</v>
      </c>
      <c r="CK888" s="136">
        <f t="shared" ref="CK888" si="17282">AC888/AC901</f>
        <v>4.6902574777139237E-2</v>
      </c>
    </row>
    <row r="889" spans="1:89" ht="14" thickTop="1" x14ac:dyDescent="0.15">
      <c r="A889" s="146" t="s">
        <v>28</v>
      </c>
      <c r="B889" s="203">
        <v>366</v>
      </c>
      <c r="C889" s="197">
        <v>647</v>
      </c>
      <c r="D889" s="198">
        <v>177</v>
      </c>
      <c r="E889" s="199">
        <v>254</v>
      </c>
      <c r="F889" s="196">
        <v>405</v>
      </c>
      <c r="G889" s="200">
        <v>513</v>
      </c>
      <c r="H889" s="198">
        <v>558</v>
      </c>
      <c r="I889" s="199">
        <v>671</v>
      </c>
      <c r="J889" s="196">
        <v>172</v>
      </c>
      <c r="K889" s="197">
        <v>59</v>
      </c>
      <c r="L889" s="198">
        <v>403</v>
      </c>
      <c r="M889" s="196">
        <v>207</v>
      </c>
      <c r="N889" s="201">
        <v>718</v>
      </c>
      <c r="O889" s="204">
        <v>466</v>
      </c>
      <c r="P889" s="196">
        <v>377</v>
      </c>
      <c r="Q889" s="197">
        <v>210</v>
      </c>
      <c r="R889" s="198">
        <v>359</v>
      </c>
      <c r="S889" s="199">
        <v>411</v>
      </c>
      <c r="T889" s="196">
        <v>143</v>
      </c>
      <c r="U889" s="200">
        <v>33</v>
      </c>
      <c r="V889" s="198">
        <v>424</v>
      </c>
      <c r="W889" s="205">
        <v>400</v>
      </c>
      <c r="X889" s="196">
        <v>303</v>
      </c>
      <c r="Y889" s="200">
        <v>169</v>
      </c>
      <c r="Z889" s="198">
        <v>665</v>
      </c>
      <c r="AA889" s="196">
        <v>771</v>
      </c>
      <c r="AB889" s="172">
        <f t="shared" si="16980"/>
        <v>5070</v>
      </c>
      <c r="AC889" s="173">
        <f t="shared" si="16981"/>
        <v>4811</v>
      </c>
      <c r="BI889" s="146" t="s">
        <v>28</v>
      </c>
      <c r="BJ889" s="129">
        <f>B889/B901</f>
        <v>4.1430835408648406E-2</v>
      </c>
      <c r="BK889" s="130">
        <f t="shared" ref="BK889" si="17283">C889/C901</f>
        <v>6.822735421280185E-2</v>
      </c>
      <c r="BL889" s="131">
        <f t="shared" ref="BL889" si="17284">D889/D901</f>
        <v>5.1890941072999124E-2</v>
      </c>
      <c r="BM889" s="132">
        <f t="shared" ref="BM889" si="17285">E889/E901</f>
        <v>5.9806922533553096E-2</v>
      </c>
      <c r="BN889" s="129">
        <f t="shared" ref="BN889" si="17286">F889/F901</f>
        <v>4.3112625079838193E-2</v>
      </c>
      <c r="BO889" s="130">
        <f t="shared" ref="BO889" si="17287">G889/G901</f>
        <v>6.2234623316753612E-2</v>
      </c>
      <c r="BP889" s="131">
        <f t="shared" ref="BP889" si="17288">H889/H901</f>
        <v>5.0080775444264945E-2</v>
      </c>
      <c r="BQ889" s="132">
        <f t="shared" ref="BQ889" si="17289">I889/I901</f>
        <v>5.9412077209137597E-2</v>
      </c>
      <c r="BR889" s="129">
        <f t="shared" ref="BR889" si="17290">J889/J901</f>
        <v>7.3378839590443681E-2</v>
      </c>
      <c r="BS889" s="130">
        <f t="shared" ref="BS889" si="17291">K889/K901</f>
        <v>2.7634660421545668E-2</v>
      </c>
      <c r="BT889" s="131">
        <f t="shared" ref="BT889" si="17292">L889/L901</f>
        <v>6.8120351588911429E-2</v>
      </c>
      <c r="BU889" s="129">
        <f t="shared" ref="BU889" si="17293">M889/M901</f>
        <v>3.7371366672684599E-2</v>
      </c>
      <c r="BV889" s="133">
        <f t="shared" ref="BV889" si="17294">N889/N901</f>
        <v>6.3725925268483183E-2</v>
      </c>
      <c r="BW889" s="134">
        <f t="shared" ref="BW889" si="17295">O889/O901</f>
        <v>4.1330376940133036E-2</v>
      </c>
      <c r="BX889" s="129">
        <f t="shared" ref="BX889" si="17296">P889/P901</f>
        <v>6.4323494284251839E-2</v>
      </c>
      <c r="BY889" s="130">
        <f t="shared" ref="BY889" si="17297">Q889/Q901</f>
        <v>3.7466547725245318E-2</v>
      </c>
      <c r="BZ889" s="131">
        <f t="shared" ref="BZ889" si="17298">R889/R901</f>
        <v>5.2439380660239558E-2</v>
      </c>
      <c r="CA889" s="132">
        <f t="shared" ref="CA889" si="17299">S889/S901</f>
        <v>5.8689133228616304E-2</v>
      </c>
      <c r="CB889" s="129">
        <f t="shared" ref="CB889" si="17300">T889/T901</f>
        <v>7.9005524861878451E-2</v>
      </c>
      <c r="CC889" s="130">
        <f t="shared" ref="CC889" si="17301">U889/U901</f>
        <v>1.9939577039274924E-2</v>
      </c>
      <c r="CD889" s="131">
        <f t="shared" ref="CD889" si="17302">V889/V901</f>
        <v>6.2740455756140873E-2</v>
      </c>
      <c r="CE889" s="132">
        <f t="shared" ref="CE889" si="17303">W889/W901</f>
        <v>6.0286360211002261E-2</v>
      </c>
      <c r="CF889" s="129">
        <f t="shared" ref="CF889" si="17304">X889/X901</f>
        <v>5.682670667666917E-2</v>
      </c>
      <c r="CG889" s="130">
        <f t="shared" ref="CG889" si="17305">Y889/Y901</f>
        <v>4.6905356647238411E-2</v>
      </c>
      <c r="CH889" s="131">
        <f t="shared" ref="CH889" si="17306">Z889/Z901</f>
        <v>6.9033530571992116E-2</v>
      </c>
      <c r="CI889" s="129">
        <f t="shared" ref="CI889" si="17307">AA889/AA901</f>
        <v>6.6015926021063445E-2</v>
      </c>
      <c r="CJ889" s="135">
        <f t="shared" ref="CJ889" si="17308">AB889/AB901</f>
        <v>5.7257080905271714E-2</v>
      </c>
      <c r="CK889" s="136">
        <f t="shared" ref="CK889" si="17309">AC889/AC901</f>
        <v>5.4425539617177249E-2</v>
      </c>
    </row>
    <row r="890" spans="1:89" x14ac:dyDescent="0.15">
      <c r="A890" s="137" t="s">
        <v>29</v>
      </c>
      <c r="B890" s="206">
        <v>450</v>
      </c>
      <c r="C890" s="190">
        <v>774</v>
      </c>
      <c r="D890" s="191">
        <v>292</v>
      </c>
      <c r="E890" s="192">
        <v>333</v>
      </c>
      <c r="F890" s="189">
        <v>485</v>
      </c>
      <c r="G890" s="193">
        <v>737</v>
      </c>
      <c r="H890" s="191">
        <v>709</v>
      </c>
      <c r="I890" s="192">
        <v>897</v>
      </c>
      <c r="J890" s="189">
        <v>225</v>
      </c>
      <c r="K890" s="190">
        <v>76</v>
      </c>
      <c r="L890" s="191">
        <v>571</v>
      </c>
      <c r="M890" s="189">
        <v>209</v>
      </c>
      <c r="N890" s="194">
        <v>848</v>
      </c>
      <c r="O890" s="207">
        <v>638</v>
      </c>
      <c r="P890" s="189">
        <v>492</v>
      </c>
      <c r="Q890" s="190">
        <v>314</v>
      </c>
      <c r="R890" s="191">
        <v>419</v>
      </c>
      <c r="S890" s="192">
        <v>462</v>
      </c>
      <c r="T890" s="189">
        <v>250</v>
      </c>
      <c r="U890" s="193">
        <v>42</v>
      </c>
      <c r="V890" s="191">
        <v>617</v>
      </c>
      <c r="W890" s="208">
        <v>413</v>
      </c>
      <c r="X890" s="189">
        <v>440</v>
      </c>
      <c r="Y890" s="193">
        <v>179</v>
      </c>
      <c r="Z890" s="191">
        <v>752</v>
      </c>
      <c r="AA890" s="189">
        <v>850</v>
      </c>
      <c r="AB890" s="172">
        <f t="shared" si="16980"/>
        <v>6550</v>
      </c>
      <c r="AC890" s="173">
        <f t="shared" si="16981"/>
        <v>5924</v>
      </c>
      <c r="BI890" s="137" t="s">
        <v>29</v>
      </c>
      <c r="BJ890" s="129">
        <f>B890/B901</f>
        <v>5.0939551731944761E-2</v>
      </c>
      <c r="BK890" s="130">
        <f t="shared" ref="BK890" si="17310">C890/C901</f>
        <v>8.1619740588421391E-2</v>
      </c>
      <c r="BL890" s="131">
        <f t="shared" ref="BL890" si="17311">D890/D901</f>
        <v>8.5605394312518318E-2</v>
      </c>
      <c r="BM890" s="132">
        <f t="shared" ref="BM890" si="17312">E890/E901</f>
        <v>7.8408288203437718E-2</v>
      </c>
      <c r="BN890" s="129">
        <f t="shared" ref="BN890" si="17313">F890/F901</f>
        <v>5.1628699169682775E-2</v>
      </c>
      <c r="BO890" s="130">
        <f t="shared" ref="BO890" si="17314">G890/G901</f>
        <v>8.9409195681184037E-2</v>
      </c>
      <c r="BP890" s="131">
        <f t="shared" ref="BP890" si="17315">H890/H901</f>
        <v>6.3633099982049898E-2</v>
      </c>
      <c r="BQ890" s="132">
        <f t="shared" ref="BQ890" si="17316">I890/I901</f>
        <v>7.9422702319815838E-2</v>
      </c>
      <c r="BR890" s="129">
        <f t="shared" ref="BR890" si="17317">J890/J901</f>
        <v>9.5989761092150169E-2</v>
      </c>
      <c r="BS890" s="130">
        <f t="shared" ref="BS890" si="17318">K890/K901</f>
        <v>3.5597189695550355E-2</v>
      </c>
      <c r="BT890" s="131">
        <f t="shared" ref="BT890" si="17319">L890/L901</f>
        <v>9.6517917511832321E-2</v>
      </c>
      <c r="BU890" s="129">
        <f t="shared" ref="BU890" si="17320">M890/M901</f>
        <v>3.7732442679183971E-2</v>
      </c>
      <c r="BV890" s="133">
        <f t="shared" ref="BV890" si="17321">N890/N901</f>
        <v>7.5264045442442529E-2</v>
      </c>
      <c r="BW890" s="134">
        <f t="shared" ref="BW890" si="17322">O890/O901</f>
        <v>5.6585365853658538E-2</v>
      </c>
      <c r="BX890" s="129">
        <f t="shared" ref="BX890" si="17323">P890/P901</f>
        <v>8.394471933117216E-2</v>
      </c>
      <c r="BY890" s="130">
        <f t="shared" ref="BY890" si="17324">Q890/Q901</f>
        <v>5.6021409455842996E-2</v>
      </c>
      <c r="BZ890" s="131">
        <f t="shared" ref="BZ890" si="17325">R890/R901</f>
        <v>6.1203622553315802E-2</v>
      </c>
      <c r="CA890" s="132">
        <f t="shared" ref="CA890" si="17326">S890/S901</f>
        <v>6.5971726402970152E-2</v>
      </c>
      <c r="CB890" s="129">
        <f t="shared" ref="CB890" si="17327">T890/T901</f>
        <v>0.13812154696132597</v>
      </c>
      <c r="CC890" s="130">
        <f t="shared" ref="CC890" si="17328">U890/U901</f>
        <v>2.5377643504531724E-2</v>
      </c>
      <c r="CD890" s="131">
        <f t="shared" ref="CD890" si="17329">V890/V901</f>
        <v>9.1299200947025747E-2</v>
      </c>
      <c r="CE890" s="132">
        <f t="shared" ref="CE890" si="17330">W890/W901</f>
        <v>6.2245666917859835E-2</v>
      </c>
      <c r="CF890" s="129">
        <f t="shared" ref="CF890" si="17331">X890/X901</f>
        <v>8.2520630157539382E-2</v>
      </c>
      <c r="CG890" s="130">
        <f t="shared" ref="CG890" si="17332">Y890/Y901</f>
        <v>4.9680821537607549E-2</v>
      </c>
      <c r="CH890" s="131">
        <f t="shared" ref="CH890" si="17333">Z890/Z901</f>
        <v>7.8064984947576035E-2</v>
      </c>
      <c r="CI890" s="129">
        <f t="shared" ref="CI890" si="17334">AA890/AA901</f>
        <v>7.2780203784570591E-2</v>
      </c>
      <c r="CJ890" s="135">
        <f t="shared" ref="CJ890" si="17335">AB890/AB901</f>
        <v>7.3971179473280024E-2</v>
      </c>
      <c r="CK890" s="136">
        <f t="shared" ref="CK890" si="17336">AC890/AC901</f>
        <v>6.7016607086293492E-2</v>
      </c>
    </row>
    <row r="891" spans="1:89" x14ac:dyDescent="0.15">
      <c r="A891" s="146" t="s">
        <v>30</v>
      </c>
      <c r="B891" s="203">
        <v>589</v>
      </c>
      <c r="C891" s="197">
        <v>1210</v>
      </c>
      <c r="D891" s="198">
        <v>270</v>
      </c>
      <c r="E891" s="199">
        <v>466</v>
      </c>
      <c r="F891" s="196">
        <v>577</v>
      </c>
      <c r="G891" s="200">
        <v>986</v>
      </c>
      <c r="H891" s="198">
        <v>834</v>
      </c>
      <c r="I891" s="199">
        <v>1097</v>
      </c>
      <c r="J891" s="196">
        <v>302</v>
      </c>
      <c r="K891" s="197">
        <v>72</v>
      </c>
      <c r="L891" s="198">
        <v>709</v>
      </c>
      <c r="M891" s="196">
        <v>222</v>
      </c>
      <c r="N891" s="201">
        <v>1080</v>
      </c>
      <c r="O891" s="204">
        <v>733</v>
      </c>
      <c r="P891" s="196">
        <v>522</v>
      </c>
      <c r="Q891" s="197">
        <v>541</v>
      </c>
      <c r="R891" s="198">
        <v>460</v>
      </c>
      <c r="S891" s="199">
        <v>707</v>
      </c>
      <c r="T891" s="196">
        <v>286</v>
      </c>
      <c r="U891" s="200">
        <v>52</v>
      </c>
      <c r="V891" s="198">
        <v>773</v>
      </c>
      <c r="W891" s="205">
        <v>394</v>
      </c>
      <c r="X891" s="196">
        <v>599</v>
      </c>
      <c r="Y891" s="200">
        <v>185</v>
      </c>
      <c r="Z891" s="198">
        <v>668</v>
      </c>
      <c r="AA891" s="196">
        <v>857</v>
      </c>
      <c r="AB891" s="172">
        <f t="shared" si="16980"/>
        <v>7669</v>
      </c>
      <c r="AC891" s="173">
        <f t="shared" si="16981"/>
        <v>7522</v>
      </c>
      <c r="BI891" s="146" t="s">
        <v>30</v>
      </c>
      <c r="BJ891" s="129">
        <f>B891/B901</f>
        <v>6.6674213266923257E-2</v>
      </c>
      <c r="BK891" s="130">
        <f t="shared" ref="BK891" si="17337">C891/C901</f>
        <v>0.12759675208267426</v>
      </c>
      <c r="BL891" s="131">
        <f t="shared" ref="BL891" si="17338">D891/D901</f>
        <v>7.9155672823219003E-2</v>
      </c>
      <c r="BM891" s="132">
        <f t="shared" ref="BM891" si="17339">E891/E901</f>
        <v>0.10972451141982575</v>
      </c>
      <c r="BN891" s="129">
        <f t="shared" ref="BN891" si="17340">F891/F901</f>
        <v>6.1422184373004042E-2</v>
      </c>
      <c r="BO891" s="130">
        <f t="shared" ref="BO891" si="17341">G891/G901</f>
        <v>0.11961664442557321</v>
      </c>
      <c r="BP891" s="131">
        <f t="shared" ref="BP891" si="17342">H891/H901</f>
        <v>7.4851911685514264E-2</v>
      </c>
      <c r="BQ891" s="132">
        <f t="shared" ref="BQ891" si="17343">I891/I901</f>
        <v>9.7131220116876221E-2</v>
      </c>
      <c r="BR891" s="129">
        <f t="shared" ref="BR891" si="17344">J891/J901</f>
        <v>0.12883959044368601</v>
      </c>
      <c r="BS891" s="130">
        <f t="shared" ref="BS891" si="17345">K891/K901</f>
        <v>3.3723653395784543E-2</v>
      </c>
      <c r="BT891" s="131">
        <f t="shared" ref="BT891" si="17346">L891/L901</f>
        <v>0.1198444895199459</v>
      </c>
      <c r="BU891" s="129">
        <f t="shared" ref="BU891" si="17347">M891/M901</f>
        <v>4.0079436721429863E-2</v>
      </c>
      <c r="BV891" s="133">
        <f t="shared" ref="BV891" si="17348">N891/N901</f>
        <v>9.5855152214431527E-2</v>
      </c>
      <c r="BW891" s="134">
        <f t="shared" ref="BW891" si="17349">O891/O901</f>
        <v>6.5011086474501115E-2</v>
      </c>
      <c r="BX891" s="129">
        <f t="shared" ref="BX891" si="17350">P891/P901</f>
        <v>8.906329977819484E-2</v>
      </c>
      <c r="BY891" s="130">
        <f t="shared" ref="BY891" si="17351">Q891/Q901</f>
        <v>9.6520963425512932E-2</v>
      </c>
      <c r="BZ891" s="131">
        <f t="shared" ref="BZ891" si="17352">R891/R901</f>
        <v>6.7192521180251236E-2</v>
      </c>
      <c r="CA891" s="132">
        <f t="shared" ref="CA891" si="17353">S891/S901</f>
        <v>0.10095673282878766</v>
      </c>
      <c r="CB891" s="129">
        <f t="shared" ref="CB891" si="17354">T891/T901</f>
        <v>0.1580110497237569</v>
      </c>
      <c r="CC891" s="130">
        <f t="shared" ref="CC891" si="17355">U891/U901</f>
        <v>3.1419939577039278E-2</v>
      </c>
      <c r="CD891" s="131">
        <f t="shared" ref="CD891" si="17356">V891/V901</f>
        <v>0.11438295353654927</v>
      </c>
      <c r="CE891" s="132">
        <f t="shared" ref="CE891" si="17357">W891/W901</f>
        <v>5.9382064807837226E-2</v>
      </c>
      <c r="CF891" s="129">
        <f t="shared" ref="CF891" si="17358">X891/X901</f>
        <v>0.11234058514628657</v>
      </c>
      <c r="CG891" s="130">
        <f t="shared" ref="CG891" si="17359">Y891/Y901</f>
        <v>5.1346100471829033E-2</v>
      </c>
      <c r="CH891" s="131">
        <f t="shared" ref="CH891" si="17360">Z891/Z901</f>
        <v>6.9344960033219147E-2</v>
      </c>
      <c r="CI891" s="129">
        <f t="shared" ref="CI891" si="17361">AA891/AA901</f>
        <v>7.3379570168678826E-2</v>
      </c>
      <c r="CJ891" s="135">
        <f t="shared" ref="CJ891" si="17362">AB891/AB901</f>
        <v>8.6608393187875499E-2</v>
      </c>
      <c r="CK891" s="136">
        <f t="shared" ref="CK891" si="17363">AC891/AC901</f>
        <v>8.5094348160550254E-2</v>
      </c>
    </row>
    <row r="892" spans="1:89" x14ac:dyDescent="0.15">
      <c r="A892" s="137" t="s">
        <v>31</v>
      </c>
      <c r="B892" s="206">
        <v>656</v>
      </c>
      <c r="C892" s="190">
        <v>887</v>
      </c>
      <c r="D892" s="191">
        <v>206</v>
      </c>
      <c r="E892" s="192">
        <v>283</v>
      </c>
      <c r="F892" s="189">
        <v>424</v>
      </c>
      <c r="G892" s="193">
        <v>900</v>
      </c>
      <c r="H892" s="191">
        <v>794</v>
      </c>
      <c r="I892" s="192">
        <v>1035</v>
      </c>
      <c r="J892" s="189">
        <v>224</v>
      </c>
      <c r="K892" s="190">
        <v>65</v>
      </c>
      <c r="L892" s="191">
        <v>638</v>
      </c>
      <c r="M892" s="189">
        <v>196</v>
      </c>
      <c r="N892" s="194">
        <v>903</v>
      </c>
      <c r="O892" s="207">
        <v>673</v>
      </c>
      <c r="P892" s="189">
        <v>421</v>
      </c>
      <c r="Q892" s="190">
        <v>443</v>
      </c>
      <c r="R892" s="191">
        <v>355</v>
      </c>
      <c r="S892" s="192">
        <v>571</v>
      </c>
      <c r="T892" s="189">
        <v>145</v>
      </c>
      <c r="U892" s="193">
        <v>54</v>
      </c>
      <c r="V892" s="191">
        <v>671</v>
      </c>
      <c r="W892" s="208">
        <v>314</v>
      </c>
      <c r="X892" s="189">
        <v>460</v>
      </c>
      <c r="Y892" s="193">
        <v>263</v>
      </c>
      <c r="Z892" s="191">
        <v>531</v>
      </c>
      <c r="AA892" s="189">
        <v>1126</v>
      </c>
      <c r="AB892" s="172">
        <f t="shared" si="16980"/>
        <v>6428</v>
      </c>
      <c r="AC892" s="173">
        <f t="shared" si="16981"/>
        <v>6810</v>
      </c>
      <c r="BI892" s="137" t="s">
        <v>31</v>
      </c>
      <c r="BJ892" s="129">
        <f>B892/B901</f>
        <v>7.4258546524790581E-2</v>
      </c>
      <c r="BK892" s="130">
        <f t="shared" ref="BK892" si="17364">C892/C901</f>
        <v>9.3535800906886013E-2</v>
      </c>
      <c r="BL892" s="131">
        <f t="shared" ref="BL892" si="17365">D892/D901</f>
        <v>6.0392846672530053E-2</v>
      </c>
      <c r="BM892" s="132">
        <f t="shared" ref="BM892" si="17366">E892/E901</f>
        <v>6.6635271956675304E-2</v>
      </c>
      <c r="BN892" s="129">
        <f t="shared" ref="BN892" si="17367">F892/F901</f>
        <v>4.5135192676176286E-2</v>
      </c>
      <c r="BO892" s="130">
        <f t="shared" ref="BO892" si="17368">G892/G901</f>
        <v>0.10918354967851511</v>
      </c>
      <c r="BP892" s="131">
        <f t="shared" ref="BP892" si="17369">H892/H901</f>
        <v>7.1261891940405678E-2</v>
      </c>
      <c r="BQ892" s="132">
        <f t="shared" ref="BQ892" si="17370">I892/I901</f>
        <v>9.1641579599787498E-2</v>
      </c>
      <c r="BR892" s="129">
        <f t="shared" ref="BR892" si="17371">J892/J901</f>
        <v>9.556313993174062E-2</v>
      </c>
      <c r="BS892" s="130">
        <f t="shared" ref="BS892" si="17372">K892/K901</f>
        <v>3.0444964871194378E-2</v>
      </c>
      <c r="BT892" s="131">
        <f t="shared" ref="BT892" si="17373">L892/L901</f>
        <v>0.10784313725490197</v>
      </c>
      <c r="BU892" s="129">
        <f t="shared" ref="BU892" si="17374">M892/M901</f>
        <v>3.5385448636938079E-2</v>
      </c>
      <c r="BV892" s="133">
        <f t="shared" ref="BV892" si="17375">N892/N901</f>
        <v>8.0145557823733032E-2</v>
      </c>
      <c r="BW892" s="134">
        <f t="shared" ref="BW892" si="17376">O892/O901</f>
        <v>5.968957871396896E-2</v>
      </c>
      <c r="BX892" s="129">
        <f t="shared" ref="BX892" si="17377">P892/P901</f>
        <v>7.1830745606551782E-2</v>
      </c>
      <c r="BY892" s="130">
        <f t="shared" ref="BY892" si="17378">Q892/Q901</f>
        <v>7.9036574487065123E-2</v>
      </c>
      <c r="BZ892" s="131">
        <f t="shared" ref="BZ892" si="17379">R892/R901</f>
        <v>5.1855097867367805E-2</v>
      </c>
      <c r="CA892" s="132">
        <f t="shared" ref="CA892" si="17380">S892/S901</f>
        <v>8.1536484363844072E-2</v>
      </c>
      <c r="CB892" s="129">
        <f t="shared" ref="CB892" si="17381">T892/T901</f>
        <v>8.0110497237569064E-2</v>
      </c>
      <c r="CC892" s="130">
        <f t="shared" ref="CC892" si="17382">U892/U901</f>
        <v>3.2628398791540787E-2</v>
      </c>
      <c r="CD892" s="131">
        <f t="shared" ref="CD892" si="17383">V892/V901</f>
        <v>9.9289730689553116E-2</v>
      </c>
      <c r="CE892" s="132">
        <f t="shared" ref="CE892" si="17384">W892/W901</f>
        <v>4.7324792765636774E-2</v>
      </c>
      <c r="CF892" s="129">
        <f t="shared" ref="CF892" si="17385">X892/X901</f>
        <v>8.6271567891972989E-2</v>
      </c>
      <c r="CG892" s="130">
        <f t="shared" ref="CG892" si="17386">Y892/Y901</f>
        <v>7.2994726616708305E-2</v>
      </c>
      <c r="CH892" s="131">
        <f t="shared" ref="CH892" si="17387">Z892/Z901</f>
        <v>5.5123014637184678E-2</v>
      </c>
      <c r="CI892" s="129">
        <f t="shared" ref="CI892" si="17388">AA892/AA901</f>
        <v>9.6412364072266457E-2</v>
      </c>
      <c r="CJ892" s="135">
        <f t="shared" ref="CJ892" si="17389">AB892/AB901</f>
        <v>7.2593395672403666E-2</v>
      </c>
      <c r="CK892" s="136">
        <f t="shared" ref="CK892" si="17390">AC892/AC901</f>
        <v>7.7039685053622339E-2</v>
      </c>
    </row>
    <row r="893" spans="1:89" x14ac:dyDescent="0.15">
      <c r="A893" s="146" t="s">
        <v>32</v>
      </c>
      <c r="B893" s="203">
        <v>596</v>
      </c>
      <c r="C893" s="197">
        <v>870</v>
      </c>
      <c r="D893" s="198">
        <v>138</v>
      </c>
      <c r="E893" s="199">
        <v>360</v>
      </c>
      <c r="F893" s="196">
        <v>389</v>
      </c>
      <c r="G893" s="200">
        <v>1058</v>
      </c>
      <c r="H893" s="198">
        <v>731</v>
      </c>
      <c r="I893" s="199">
        <v>1040</v>
      </c>
      <c r="J893" s="196">
        <v>220</v>
      </c>
      <c r="K893" s="197">
        <v>58</v>
      </c>
      <c r="L893" s="198">
        <v>599</v>
      </c>
      <c r="M893" s="196">
        <v>208</v>
      </c>
      <c r="N893" s="201">
        <v>968</v>
      </c>
      <c r="O893" s="204">
        <v>629</v>
      </c>
      <c r="P893" s="196">
        <v>283</v>
      </c>
      <c r="Q893" s="197">
        <v>462</v>
      </c>
      <c r="R893" s="198">
        <v>300</v>
      </c>
      <c r="S893" s="199">
        <v>572</v>
      </c>
      <c r="T893" s="196">
        <v>93</v>
      </c>
      <c r="U893" s="200">
        <v>40</v>
      </c>
      <c r="V893" s="198">
        <v>699</v>
      </c>
      <c r="W893" s="205">
        <v>335</v>
      </c>
      <c r="X893" s="196">
        <v>320</v>
      </c>
      <c r="Y893" s="200">
        <v>200</v>
      </c>
      <c r="Z893" s="198">
        <v>404</v>
      </c>
      <c r="AA893" s="196">
        <v>782</v>
      </c>
      <c r="AB893" s="172">
        <f t="shared" si="16980"/>
        <v>5740</v>
      </c>
      <c r="AC893" s="173">
        <f t="shared" si="16981"/>
        <v>6614</v>
      </c>
      <c r="BI893" s="146" t="s">
        <v>32</v>
      </c>
      <c r="BJ893" s="129">
        <f>B893/B901</f>
        <v>6.7466606293864612E-2</v>
      </c>
      <c r="BK893" s="130">
        <f t="shared" ref="BK893" si="17391">C893/C901</f>
        <v>9.1743119266055051E-2</v>
      </c>
      <c r="BL893" s="131">
        <f t="shared" ref="BL893" si="17392">D893/D901</f>
        <v>4.0457343887423045E-2</v>
      </c>
      <c r="BM893" s="132">
        <f t="shared" ref="BM893" si="17393">E893/E901</f>
        <v>8.4765716976689429E-2</v>
      </c>
      <c r="BN893" s="129">
        <f t="shared" ref="BN893" si="17394">F893/F901</f>
        <v>4.1409410261869277E-2</v>
      </c>
      <c r="BO893" s="130">
        <f t="shared" ref="BO893" si="17395">G893/G901</f>
        <v>0.12835132839985441</v>
      </c>
      <c r="BP893" s="131">
        <f t="shared" ref="BP893" si="17396">H893/H901</f>
        <v>6.5607610841859634E-2</v>
      </c>
      <c r="BQ893" s="132">
        <f t="shared" ref="BQ893" si="17397">I893/I901</f>
        <v>9.2084292544714008E-2</v>
      </c>
      <c r="BR893" s="129">
        <f t="shared" ref="BR893" si="17398">J893/J901</f>
        <v>9.3856655290102384E-2</v>
      </c>
      <c r="BS893" s="130">
        <f t="shared" ref="BS893" si="17399">K893/K901</f>
        <v>2.7166276346604217E-2</v>
      </c>
      <c r="BT893" s="131">
        <f t="shared" ref="BT893" si="17400">L893/L901</f>
        <v>0.10125084516565247</v>
      </c>
      <c r="BU893" s="129">
        <f t="shared" ref="BU893" si="17401">M893/M901</f>
        <v>3.7551904675934285E-2</v>
      </c>
      <c r="BV893" s="133">
        <f t="shared" ref="BV893" si="17402">N893/N901</f>
        <v>8.5914617910712698E-2</v>
      </c>
      <c r="BW893" s="134">
        <f t="shared" ref="BW893" si="17403">O893/O901</f>
        <v>5.5787139689578713E-2</v>
      </c>
      <c r="BX893" s="129">
        <f t="shared" ref="BX893" si="17404">P893/P901</f>
        <v>4.8285275550247399E-2</v>
      </c>
      <c r="BY893" s="130">
        <f t="shared" ref="BY893" si="17405">Q893/Q901</f>
        <v>8.2426404995539701E-2</v>
      </c>
      <c r="BZ893" s="131">
        <f t="shared" ref="BZ893" si="17406">R893/R901</f>
        <v>4.3821209465381247E-2</v>
      </c>
      <c r="CA893" s="132">
        <f t="shared" ref="CA893" si="17407">S893/S901</f>
        <v>8.1679280308439239E-2</v>
      </c>
      <c r="CB893" s="129">
        <f t="shared" ref="CB893" si="17408">T893/T901</f>
        <v>5.1381215469613259E-2</v>
      </c>
      <c r="CC893" s="130">
        <f t="shared" ref="CC893" si="17409">U893/U901</f>
        <v>2.4169184290030211E-2</v>
      </c>
      <c r="CD893" s="131">
        <f t="shared" ref="CD893" si="17410">V893/V901</f>
        <v>0.10343296833382658</v>
      </c>
      <c r="CE893" s="132">
        <f t="shared" ref="CE893" si="17411">W893/W901</f>
        <v>5.0489826676714394E-2</v>
      </c>
      <c r="CF893" s="129">
        <f t="shared" ref="CF893" si="17412">X893/X901</f>
        <v>6.0015003750937733E-2</v>
      </c>
      <c r="CG893" s="130">
        <f t="shared" ref="CG893" si="17413">Y893/Y901</f>
        <v>5.5509297807382736E-2</v>
      </c>
      <c r="CH893" s="131">
        <f t="shared" ref="CH893" si="17414">Z893/Z901</f>
        <v>4.1939167445240323E-2</v>
      </c>
      <c r="CI893" s="129">
        <f t="shared" ref="CI893" si="17415">AA893/AA901</f>
        <v>6.6957787481804948E-2</v>
      </c>
      <c r="CJ893" s="135">
        <f t="shared" ref="CJ893" si="17416">AB893/AB901</f>
        <v>6.482359850024845E-2</v>
      </c>
      <c r="CK893" s="136">
        <f t="shared" ref="CK893" si="17417">AC893/AC901</f>
        <v>7.48223901534006E-2</v>
      </c>
    </row>
    <row r="894" spans="1:89" x14ac:dyDescent="0.15">
      <c r="A894" s="137" t="s">
        <v>33</v>
      </c>
      <c r="B894" s="206">
        <v>387</v>
      </c>
      <c r="C894" s="190">
        <v>485</v>
      </c>
      <c r="D894" s="191">
        <v>81</v>
      </c>
      <c r="E894" s="192">
        <v>239</v>
      </c>
      <c r="F894" s="189">
        <v>263</v>
      </c>
      <c r="G894" s="193">
        <v>713</v>
      </c>
      <c r="H894" s="191">
        <v>551</v>
      </c>
      <c r="I894" s="192">
        <v>633</v>
      </c>
      <c r="J894" s="189">
        <v>68</v>
      </c>
      <c r="K894" s="190">
        <v>59</v>
      </c>
      <c r="L894" s="191">
        <v>463</v>
      </c>
      <c r="M894" s="189">
        <v>155</v>
      </c>
      <c r="N894" s="194">
        <v>520</v>
      </c>
      <c r="O894" s="207">
        <v>565</v>
      </c>
      <c r="P894" s="189">
        <v>216</v>
      </c>
      <c r="Q894" s="190">
        <v>338</v>
      </c>
      <c r="R894" s="191">
        <v>303</v>
      </c>
      <c r="S894" s="192">
        <v>438</v>
      </c>
      <c r="T894" s="189">
        <v>46</v>
      </c>
      <c r="U894" s="193">
        <v>55</v>
      </c>
      <c r="V894" s="191">
        <v>536</v>
      </c>
      <c r="W894" s="208">
        <v>232</v>
      </c>
      <c r="X894" s="189">
        <v>204</v>
      </c>
      <c r="Y894" s="193">
        <v>146</v>
      </c>
      <c r="Z894" s="191">
        <v>270</v>
      </c>
      <c r="AA894" s="189">
        <v>598</v>
      </c>
      <c r="AB894" s="172">
        <f t="shared" si="16980"/>
        <v>3908</v>
      </c>
      <c r="AC894" s="173">
        <f t="shared" si="16981"/>
        <v>4656</v>
      </c>
      <c r="BI894" s="137" t="s">
        <v>33</v>
      </c>
      <c r="BJ894" s="129">
        <f>B894/B901</f>
        <v>4.380801448947249E-2</v>
      </c>
      <c r="BK894" s="130">
        <f t="shared" ref="BK894" si="17418">C894/C901</f>
        <v>5.1144152694295057E-2</v>
      </c>
      <c r="BL894" s="131">
        <f t="shared" ref="BL894" si="17419">D894/D901</f>
        <v>2.3746701846965697E-2</v>
      </c>
      <c r="BM894" s="132">
        <f t="shared" ref="BM894" si="17420">E894/E901</f>
        <v>5.6275017659524369E-2</v>
      </c>
      <c r="BN894" s="129">
        <f t="shared" ref="BN894" si="17421">F894/F901</f>
        <v>2.7996593570364062E-2</v>
      </c>
      <c r="BO894" s="130">
        <f t="shared" ref="BO894" si="17422">G894/G901</f>
        <v>8.6497634356423631E-2</v>
      </c>
      <c r="BP894" s="131">
        <f t="shared" ref="BP894" si="17423">H894/H901</f>
        <v>4.9452521988870936E-2</v>
      </c>
      <c r="BQ894" s="132">
        <f t="shared" ref="BQ894" si="17424">I894/I901</f>
        <v>5.6047458827696121E-2</v>
      </c>
      <c r="BR894" s="129">
        <f t="shared" ref="BR894" si="17425">J894/J901</f>
        <v>2.9010238907849831E-2</v>
      </c>
      <c r="BS894" s="130">
        <f t="shared" ref="BS894" si="17426">K894/K901</f>
        <v>2.7634660421545668E-2</v>
      </c>
      <c r="BT894" s="131">
        <f t="shared" ref="BT894" si="17427">L894/L901</f>
        <v>7.8262339418526033E-2</v>
      </c>
      <c r="BU894" s="129">
        <f t="shared" ref="BU894" si="17428">M894/M901</f>
        <v>2.7983390503701029E-2</v>
      </c>
      <c r="BV894" s="133">
        <f t="shared" ref="BV894" si="17429">N894/N901</f>
        <v>4.6152480695837404E-2</v>
      </c>
      <c r="BW894" s="134">
        <f t="shared" ref="BW894" si="17430">O894/O901</f>
        <v>5.0110864745011086E-2</v>
      </c>
      <c r="BX894" s="129">
        <f t="shared" ref="BX894" si="17431">P894/P901</f>
        <v>3.6853779218563386E-2</v>
      </c>
      <c r="BY894" s="130">
        <f t="shared" ref="BY894" si="17432">Q894/Q901</f>
        <v>6.030330062444246E-2</v>
      </c>
      <c r="BZ894" s="131">
        <f t="shared" ref="BZ894" si="17433">R894/R901</f>
        <v>4.425942156003506E-2</v>
      </c>
      <c r="CA894" s="132">
        <f t="shared" ref="CA894" si="17434">S894/S901</f>
        <v>6.2544623732685989E-2</v>
      </c>
      <c r="CB894" s="129">
        <f t="shared" ref="CB894" si="17435">T894/T901</f>
        <v>2.541436464088398E-2</v>
      </c>
      <c r="CC894" s="130">
        <f t="shared" ref="CC894" si="17436">U894/U901</f>
        <v>3.3232628398791542E-2</v>
      </c>
      <c r="CD894" s="131">
        <f t="shared" ref="CD894" si="17437">V894/V901</f>
        <v>7.9313406333234679E-2</v>
      </c>
      <c r="CE894" s="132">
        <f t="shared" ref="CE894" si="17438">W894/W901</f>
        <v>3.496608892238131E-2</v>
      </c>
      <c r="CF894" s="129">
        <f t="shared" ref="CF894" si="17439">X894/X901</f>
        <v>3.8259564891222807E-2</v>
      </c>
      <c r="CG894" s="130">
        <f t="shared" ref="CG894" si="17440">Y894/Y901</f>
        <v>4.05217873993894E-2</v>
      </c>
      <c r="CH894" s="131">
        <f t="shared" ref="CH894" si="17441">Z894/Z901</f>
        <v>2.8028651510432889E-2</v>
      </c>
      <c r="CI894" s="129">
        <f t="shared" ref="CI894" si="17442">AA894/AA901</f>
        <v>5.120301395667437E-2</v>
      </c>
      <c r="CJ894" s="135">
        <f t="shared" ref="CJ894" si="17443">AB894/AB901</f>
        <v>4.4134254867416539E-2</v>
      </c>
      <c r="CK894" s="136">
        <f t="shared" ref="CK894" si="17444">AC894/AC901</f>
        <v>5.2672066609348839E-2</v>
      </c>
    </row>
    <row r="895" spans="1:89" x14ac:dyDescent="0.15">
      <c r="A895" s="146" t="s">
        <v>34</v>
      </c>
      <c r="B895" s="203">
        <v>17</v>
      </c>
      <c r="C895" s="197">
        <v>231</v>
      </c>
      <c r="D895" s="198">
        <v>9</v>
      </c>
      <c r="E895" s="199">
        <v>105</v>
      </c>
      <c r="F895" s="196">
        <v>70</v>
      </c>
      <c r="G895" s="200">
        <v>244</v>
      </c>
      <c r="H895" s="198">
        <v>133</v>
      </c>
      <c r="I895" s="199">
        <v>235</v>
      </c>
      <c r="J895" s="196">
        <v>15</v>
      </c>
      <c r="K895" s="197">
        <v>23</v>
      </c>
      <c r="L895" s="198">
        <v>137</v>
      </c>
      <c r="M895" s="196">
        <v>53</v>
      </c>
      <c r="N895" s="201">
        <v>160</v>
      </c>
      <c r="O895" s="204">
        <v>227</v>
      </c>
      <c r="P895" s="196">
        <v>98</v>
      </c>
      <c r="Q895" s="197">
        <v>134</v>
      </c>
      <c r="R895" s="198">
        <v>113</v>
      </c>
      <c r="S895" s="199">
        <v>168</v>
      </c>
      <c r="T895" s="196">
        <v>31</v>
      </c>
      <c r="U895" s="200">
        <v>76</v>
      </c>
      <c r="V895" s="198">
        <v>115</v>
      </c>
      <c r="W895" s="205">
        <v>75</v>
      </c>
      <c r="X895" s="196">
        <v>90</v>
      </c>
      <c r="Y895" s="200">
        <v>96</v>
      </c>
      <c r="Z895" s="198">
        <v>184</v>
      </c>
      <c r="AA895" s="196">
        <v>260</v>
      </c>
      <c r="AB895" s="172">
        <f t="shared" si="16980"/>
        <v>1172</v>
      </c>
      <c r="AC895" s="173">
        <f t="shared" si="16981"/>
        <v>1927</v>
      </c>
      <c r="BI895" s="146" t="s">
        <v>34</v>
      </c>
      <c r="BJ895" s="129">
        <f>B895/B901</f>
        <v>1.9243830654290242E-3</v>
      </c>
      <c r="BK895" s="130">
        <f t="shared" ref="BK895" si="17445">C895/C901</f>
        <v>2.4359379943055995E-2</v>
      </c>
      <c r="BL895" s="131">
        <f t="shared" ref="BL895" si="17446">D895/D901</f>
        <v>2.6385224274406332E-3</v>
      </c>
      <c r="BM895" s="132">
        <f t="shared" ref="BM895" si="17447">E895/E901</f>
        <v>2.4723334118201084E-2</v>
      </c>
      <c r="BN895" s="129">
        <f t="shared" ref="BN895" si="17448">F895/F901</f>
        <v>7.4515648286140089E-3</v>
      </c>
      <c r="BO895" s="130">
        <f t="shared" ref="BO895" si="17449">G895/G901</f>
        <v>2.9600873468397428E-2</v>
      </c>
      <c r="BP895" s="131">
        <f t="shared" ref="BP895" si="17450">H895/H901</f>
        <v>1.1936815652486089E-2</v>
      </c>
      <c r="BQ895" s="132">
        <f t="shared" ref="BQ895" si="17451">I895/I901</f>
        <v>2.0807508411545952E-2</v>
      </c>
      <c r="BR895" s="129">
        <f t="shared" ref="BR895" si="17452">J895/J901</f>
        <v>6.3993174061433445E-3</v>
      </c>
      <c r="BS895" s="130">
        <f t="shared" ref="BS895" si="17453">K895/K901</f>
        <v>1.0772833723653397E-2</v>
      </c>
      <c r="BT895" s="131">
        <f t="shared" ref="BT895" si="17454">L895/L901</f>
        <v>2.3157538877620013E-2</v>
      </c>
      <c r="BU895" s="129">
        <f t="shared" ref="BU895" si="17455">M895/M901</f>
        <v>9.5685141722332556E-3</v>
      </c>
      <c r="BV895" s="133">
        <f t="shared" ref="BV895" si="17456">N895/N901</f>
        <v>1.4200763291026893E-2</v>
      </c>
      <c r="BW895" s="134">
        <f t="shared" ref="BW895" si="17457">O895/O901</f>
        <v>2.0133037694013305E-2</v>
      </c>
      <c r="BX895" s="129">
        <f t="shared" ref="BX895" si="17458">P895/P901</f>
        <v>1.6720696126940795E-2</v>
      </c>
      <c r="BY895" s="130">
        <f t="shared" ref="BY895" si="17459">Q895/Q901</f>
        <v>2.3907225691347012E-2</v>
      </c>
      <c r="BZ895" s="131">
        <f t="shared" ref="BZ895" si="17460">R895/R901</f>
        <v>1.6505988898626936E-2</v>
      </c>
      <c r="CA895" s="132">
        <f t="shared" ref="CA895" si="17461">S895/S901</f>
        <v>2.3989718691989147E-2</v>
      </c>
      <c r="CB895" s="129">
        <f t="shared" ref="CB895" si="17462">T895/T901</f>
        <v>1.7127071823204418E-2</v>
      </c>
      <c r="CC895" s="130">
        <f t="shared" ref="CC895" si="17463">U895/U901</f>
        <v>4.5921450151057405E-2</v>
      </c>
      <c r="CD895" s="131">
        <f t="shared" ref="CD895" si="17464">V895/V901</f>
        <v>1.7016868896123114E-2</v>
      </c>
      <c r="CE895" s="132">
        <f t="shared" ref="CE895" si="17465">W895/W901</f>
        <v>1.1303692539562924E-2</v>
      </c>
      <c r="CF895" s="129">
        <f t="shared" ref="CF895" si="17466">X895/X901</f>
        <v>1.6879219804951238E-2</v>
      </c>
      <c r="CG895" s="130">
        <f t="shared" ref="CG895" si="17467">Y895/Y901</f>
        <v>2.6644462947543714E-2</v>
      </c>
      <c r="CH895" s="131">
        <f t="shared" ref="CH895" si="17468">Z895/Z901</f>
        <v>1.9101006955257967E-2</v>
      </c>
      <c r="CI895" s="129">
        <f t="shared" ref="CI895" si="17469">AA895/AA901</f>
        <v>2.2262179981162769E-2</v>
      </c>
      <c r="CJ895" s="135">
        <f t="shared" ref="CJ895" si="17470">AB895/AB901</f>
        <v>1.3235759136287663E-2</v>
      </c>
      <c r="CK895" s="136">
        <f t="shared" ref="CK895" si="17471">AC895/AC901</f>
        <v>2.1799628942486084E-2</v>
      </c>
    </row>
    <row r="896" spans="1:89" x14ac:dyDescent="0.15">
      <c r="A896" s="137" t="s">
        <v>35</v>
      </c>
      <c r="B896" s="206">
        <v>0</v>
      </c>
      <c r="C896" s="190">
        <v>65</v>
      </c>
      <c r="D896" s="191">
        <v>1</v>
      </c>
      <c r="E896" s="192">
        <v>40</v>
      </c>
      <c r="F896" s="189">
        <v>2</v>
      </c>
      <c r="G896" s="193">
        <v>44</v>
      </c>
      <c r="H896" s="191">
        <v>5</v>
      </c>
      <c r="I896" s="192">
        <v>44</v>
      </c>
      <c r="J896" s="189">
        <v>6</v>
      </c>
      <c r="K896" s="190">
        <v>8</v>
      </c>
      <c r="L896" s="191">
        <v>21</v>
      </c>
      <c r="M896" s="189">
        <v>12</v>
      </c>
      <c r="N896" s="194">
        <v>18</v>
      </c>
      <c r="O896" s="207">
        <v>17</v>
      </c>
      <c r="P896" s="189">
        <v>12</v>
      </c>
      <c r="Q896" s="190">
        <v>18</v>
      </c>
      <c r="R896" s="191">
        <v>13</v>
      </c>
      <c r="S896" s="192">
        <v>12</v>
      </c>
      <c r="T896" s="189">
        <v>2</v>
      </c>
      <c r="U896" s="193">
        <v>8</v>
      </c>
      <c r="V896" s="191">
        <v>8</v>
      </c>
      <c r="W896" s="208">
        <v>3</v>
      </c>
      <c r="X896" s="189">
        <v>12</v>
      </c>
      <c r="Y896" s="193">
        <v>11</v>
      </c>
      <c r="Z896" s="191">
        <v>14</v>
      </c>
      <c r="AA896" s="189">
        <v>26</v>
      </c>
      <c r="AB896" s="172">
        <f t="shared" si="16980"/>
        <v>114</v>
      </c>
      <c r="AC896" s="173">
        <f t="shared" si="16981"/>
        <v>308</v>
      </c>
      <c r="BI896" s="137" t="s">
        <v>35</v>
      </c>
      <c r="BJ896" s="129">
        <f>B896/B901</f>
        <v>0</v>
      </c>
      <c r="BK896" s="130">
        <f t="shared" ref="BK896" si="17472">C896/C901</f>
        <v>6.8543709796477911E-3</v>
      </c>
      <c r="BL896" s="131">
        <f t="shared" ref="BL896" si="17473">D896/D901</f>
        <v>2.931691586045148E-4</v>
      </c>
      <c r="BM896" s="132">
        <f t="shared" ref="BM896" si="17474">E896/E901</f>
        <v>9.4184129974099369E-3</v>
      </c>
      <c r="BN896" s="129">
        <f t="shared" ref="BN896" si="17475">F896/F901</f>
        <v>2.1290185224611454E-4</v>
      </c>
      <c r="BO896" s="130">
        <f t="shared" ref="BO896" si="17476">G896/G901</f>
        <v>5.3378624287274048E-3</v>
      </c>
      <c r="BP896" s="131">
        <f t="shared" ref="BP896" si="17477">H896/H901</f>
        <v>4.4875246813857474E-4</v>
      </c>
      <c r="BQ896" s="132">
        <f t="shared" ref="BQ896" si="17478">I896/I901</f>
        <v>3.8958739153532851E-3</v>
      </c>
      <c r="BR896" s="129">
        <f t="shared" ref="BR896" si="17479">J896/J901</f>
        <v>2.5597269624573378E-3</v>
      </c>
      <c r="BS896" s="130">
        <f t="shared" ref="BS896" si="17480">K896/K901</f>
        <v>3.7470725995316159E-3</v>
      </c>
      <c r="BT896" s="131">
        <f t="shared" ref="BT896" si="17481">L896/L901</f>
        <v>3.5496957403651115E-3</v>
      </c>
      <c r="BU896" s="129">
        <f t="shared" ref="BU896" si="17482">M896/M901</f>
        <v>2.1664560389962088E-3</v>
      </c>
      <c r="BV896" s="133">
        <f t="shared" ref="BV896" si="17483">N896/N901</f>
        <v>1.5975858702405254E-3</v>
      </c>
      <c r="BW896" s="134">
        <f t="shared" ref="BW896" si="17484">O896/O901</f>
        <v>1.5077605321507761E-3</v>
      </c>
      <c r="BX896" s="129">
        <f t="shared" ref="BX896" si="17485">P896/P901</f>
        <v>2.047432178809077E-3</v>
      </c>
      <c r="BY896" s="130">
        <f t="shared" ref="BY896" si="17486">Q896/Q901</f>
        <v>3.2114183764495987E-3</v>
      </c>
      <c r="BZ896" s="131">
        <f t="shared" ref="BZ896" si="17487">R896/R901</f>
        <v>1.8989190768331872E-3</v>
      </c>
      <c r="CA896" s="132">
        <f t="shared" ref="CA896" si="17488">S896/S901</f>
        <v>1.7135513351420821E-3</v>
      </c>
      <c r="CB896" s="129">
        <f t="shared" ref="CB896" si="17489">T896/T901</f>
        <v>1.1049723756906078E-3</v>
      </c>
      <c r="CC896" s="130">
        <f t="shared" ref="CC896" si="17490">U896/U901</f>
        <v>4.8338368580060423E-3</v>
      </c>
      <c r="CD896" s="131">
        <f t="shared" ref="CD896" si="17491">V896/V901</f>
        <v>1.1837821840781297E-3</v>
      </c>
      <c r="CE896" s="132">
        <f t="shared" ref="CE896" si="17492">W896/W901</f>
        <v>4.5214770158251698E-4</v>
      </c>
      <c r="CF896" s="129">
        <f t="shared" ref="CF896" si="17493">X896/X901</f>
        <v>2.2505626406601649E-3</v>
      </c>
      <c r="CG896" s="130">
        <f t="shared" ref="CG896" si="17494">Y896/Y901</f>
        <v>3.0530113794060504E-3</v>
      </c>
      <c r="CH896" s="131">
        <f t="shared" ref="CH896" si="17495">Z896/Z901</f>
        <v>1.4533374857261497E-3</v>
      </c>
      <c r="CI896" s="129">
        <f t="shared" ref="CI896" si="17496">AA896/AA901</f>
        <v>2.2262179981162771E-3</v>
      </c>
      <c r="CJ896" s="135">
        <f t="shared" ref="CJ896" si="17497">AB896/AB901</f>
        <v>1.2874373221303699E-3</v>
      </c>
      <c r="CK896" s="136">
        <f t="shared" ref="CK896" si="17498">AC896/AC901</f>
        <v>3.4843205574912892E-3</v>
      </c>
    </row>
    <row r="897" spans="1:89" x14ac:dyDescent="0.15">
      <c r="A897" s="146" t="s">
        <v>36</v>
      </c>
      <c r="B897" s="203">
        <v>0</v>
      </c>
      <c r="C897" s="197">
        <v>1</v>
      </c>
      <c r="D897" s="198">
        <v>0</v>
      </c>
      <c r="E897" s="199">
        <v>5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80"/>
        <v>0</v>
      </c>
      <c r="AC897" s="173">
        <f t="shared" si="16981"/>
        <v>6</v>
      </c>
      <c r="BI897" s="146" t="s">
        <v>36</v>
      </c>
      <c r="BJ897" s="129">
        <f>B897/B901</f>
        <v>0</v>
      </c>
      <c r="BK897" s="130">
        <f t="shared" ref="BK897" si="17499">C897/C901</f>
        <v>1.0545186122535063E-4</v>
      </c>
      <c r="BL897" s="131">
        <f t="shared" ref="BL897" si="17500">D897/D901</f>
        <v>0</v>
      </c>
      <c r="BM897" s="132">
        <f t="shared" ref="BM897" si="17501">E897/E901</f>
        <v>1.1773016246762421E-3</v>
      </c>
      <c r="BN897" s="129">
        <f t="shared" ref="BN897" si="17502">F897/F901</f>
        <v>0</v>
      </c>
      <c r="BO897" s="130">
        <f t="shared" ref="BO897" si="17503">G897/G901</f>
        <v>0</v>
      </c>
      <c r="BP897" s="131">
        <f t="shared" ref="BP897" si="17504">H897/H901</f>
        <v>0</v>
      </c>
      <c r="BQ897" s="132">
        <f t="shared" ref="BQ897" si="17505">I897/I901</f>
        <v>0</v>
      </c>
      <c r="BR897" s="129">
        <f t="shared" ref="BR897" si="17506">J897/J901</f>
        <v>0</v>
      </c>
      <c r="BS897" s="130">
        <f t="shared" ref="BS897" si="17507">K897/K901</f>
        <v>0</v>
      </c>
      <c r="BT897" s="131">
        <f t="shared" ref="BT897" si="17508">L897/L901</f>
        <v>0</v>
      </c>
      <c r="BU897" s="129">
        <f t="shared" ref="BU897" si="17509">M897/M901</f>
        <v>0</v>
      </c>
      <c r="BV897" s="133">
        <f t="shared" ref="BV897" si="17510">N897/N901</f>
        <v>0</v>
      </c>
      <c r="BW897" s="134">
        <f t="shared" ref="BW897" si="17511">O897/O901</f>
        <v>0</v>
      </c>
      <c r="BX897" s="129">
        <f t="shared" ref="BX897" si="17512">P897/P901</f>
        <v>0</v>
      </c>
      <c r="BY897" s="130">
        <f t="shared" ref="BY897" si="17513">Q897/Q901</f>
        <v>0</v>
      </c>
      <c r="BZ897" s="131">
        <f t="shared" ref="BZ897" si="17514">R897/R901</f>
        <v>0</v>
      </c>
      <c r="CA897" s="132">
        <f t="shared" ref="CA897" si="17515">S897/S901</f>
        <v>0</v>
      </c>
      <c r="CB897" s="129">
        <f t="shared" ref="CB897" si="17516">T897/T901</f>
        <v>0</v>
      </c>
      <c r="CC897" s="130">
        <f t="shared" ref="CC897" si="17517">U897/U901</f>
        <v>0</v>
      </c>
      <c r="CD897" s="131">
        <f t="shared" ref="CD897" si="17518">V897/V901</f>
        <v>0</v>
      </c>
      <c r="CE897" s="132">
        <f t="shared" ref="CE897" si="17519">W897/W901</f>
        <v>0</v>
      </c>
      <c r="CF897" s="129">
        <f t="shared" ref="CF897" si="17520">X897/X901</f>
        <v>0</v>
      </c>
      <c r="CG897" s="130">
        <f t="shared" ref="CG897" si="17521">Y897/Y901</f>
        <v>0</v>
      </c>
      <c r="CH897" s="131">
        <f t="shared" ref="CH897" si="17522">Z897/Z901</f>
        <v>0</v>
      </c>
      <c r="CI897" s="129">
        <f t="shared" ref="CI897" si="17523">AA897/AA901</f>
        <v>0</v>
      </c>
      <c r="CJ897" s="135">
        <f t="shared" ref="CJ897" si="17524">AB897/AB901</f>
        <v>0</v>
      </c>
      <c r="CK897" s="136">
        <f t="shared" ref="CK897" si="17525">AC897/AC901</f>
        <v>6.787637449658355E-5</v>
      </c>
    </row>
    <row r="898" spans="1:89" x14ac:dyDescent="0.15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si="16980"/>
        <v>0</v>
      </c>
      <c r="AC898" s="173">
        <f t="shared" si="16981"/>
        <v>0</v>
      </c>
      <c r="BI898" s="137" t="s">
        <v>37</v>
      </c>
      <c r="BJ898" s="129">
        <f>B898/B901</f>
        <v>0</v>
      </c>
      <c r="BK898" s="130">
        <f t="shared" ref="BK898" si="17526">C898/C901</f>
        <v>0</v>
      </c>
      <c r="BL898" s="131">
        <f t="shared" ref="BL898" si="17527">D898/D901</f>
        <v>0</v>
      </c>
      <c r="BM898" s="132">
        <f t="shared" ref="BM898" si="17528">E898/E901</f>
        <v>0</v>
      </c>
      <c r="BN898" s="129">
        <f t="shared" ref="BN898" si="17529">F898/F901</f>
        <v>0</v>
      </c>
      <c r="BO898" s="130">
        <f t="shared" ref="BO898" si="17530">G898/G901</f>
        <v>0</v>
      </c>
      <c r="BP898" s="131">
        <f t="shared" ref="BP898" si="17531">H898/H901</f>
        <v>0</v>
      </c>
      <c r="BQ898" s="132">
        <f t="shared" ref="BQ898" si="17532">I898/I901</f>
        <v>0</v>
      </c>
      <c r="BR898" s="129">
        <f t="shared" ref="BR898" si="17533">J898/J901</f>
        <v>0</v>
      </c>
      <c r="BS898" s="130">
        <f t="shared" ref="BS898" si="17534">K898/K901</f>
        <v>0</v>
      </c>
      <c r="BT898" s="131">
        <f t="shared" ref="BT898" si="17535">L898/L901</f>
        <v>0</v>
      </c>
      <c r="BU898" s="129">
        <f t="shared" ref="BU898" si="17536">M898/M901</f>
        <v>0</v>
      </c>
      <c r="BV898" s="133">
        <f t="shared" ref="BV898" si="17537">N898/N901</f>
        <v>0</v>
      </c>
      <c r="BW898" s="134">
        <f t="shared" ref="BW898" si="17538">O898/O901</f>
        <v>0</v>
      </c>
      <c r="BX898" s="129">
        <f t="shared" ref="BX898" si="17539">P898/P901</f>
        <v>0</v>
      </c>
      <c r="BY898" s="130">
        <f t="shared" ref="BY898" si="17540">Q898/Q901</f>
        <v>0</v>
      </c>
      <c r="BZ898" s="131">
        <f t="shared" ref="BZ898" si="17541">R898/R901</f>
        <v>0</v>
      </c>
      <c r="CA898" s="132">
        <f t="shared" ref="CA898" si="17542">S898/S901</f>
        <v>0</v>
      </c>
      <c r="CB898" s="129">
        <f t="shared" ref="CB898" si="17543">T898/T901</f>
        <v>0</v>
      </c>
      <c r="CC898" s="130">
        <f t="shared" ref="CC898" si="17544">U898/U901</f>
        <v>0</v>
      </c>
      <c r="CD898" s="131">
        <f t="shared" ref="CD898" si="17545">V898/V901</f>
        <v>0</v>
      </c>
      <c r="CE898" s="132">
        <f t="shared" ref="CE898" si="17546">W898/W901</f>
        <v>0</v>
      </c>
      <c r="CF898" s="129">
        <f t="shared" ref="CF898" si="17547">X898/X901</f>
        <v>0</v>
      </c>
      <c r="CG898" s="130">
        <f t="shared" ref="CG898" si="17548">Y898/Y901</f>
        <v>0</v>
      </c>
      <c r="CH898" s="131">
        <f t="shared" ref="CH898" si="17549">Z898/Z901</f>
        <v>0</v>
      </c>
      <c r="CI898" s="129">
        <f t="shared" ref="CI898" si="17550">AA898/AA901</f>
        <v>0</v>
      </c>
      <c r="CJ898" s="135">
        <f t="shared" ref="CJ898" si="17551">AB898/AB901</f>
        <v>0</v>
      </c>
      <c r="CK898" s="136">
        <f t="shared" ref="CK898" si="17552">AC898/AC901</f>
        <v>0</v>
      </c>
    </row>
    <row r="899" spans="1:89" x14ac:dyDescent="0.15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6980"/>
        <v>0</v>
      </c>
      <c r="AC899" s="173">
        <f t="shared" si="16981"/>
        <v>0</v>
      </c>
      <c r="BI899" s="146" t="s">
        <v>38</v>
      </c>
      <c r="BJ899" s="129">
        <f>B899/B901</f>
        <v>0</v>
      </c>
      <c r="BK899" s="130">
        <f t="shared" ref="BK899" si="17553">C899/C901</f>
        <v>0</v>
      </c>
      <c r="BL899" s="131">
        <f t="shared" ref="BL899" si="17554">D899/D901</f>
        <v>0</v>
      </c>
      <c r="BM899" s="132">
        <f t="shared" ref="BM899" si="17555">E899/E901</f>
        <v>0</v>
      </c>
      <c r="BN899" s="129">
        <f t="shared" ref="BN899" si="17556">F899/F901</f>
        <v>0</v>
      </c>
      <c r="BO899" s="130">
        <f t="shared" ref="BO899" si="17557">G899/G901</f>
        <v>0</v>
      </c>
      <c r="BP899" s="131">
        <f t="shared" ref="BP899" si="17558">H899/H901</f>
        <v>0</v>
      </c>
      <c r="BQ899" s="132">
        <f t="shared" ref="BQ899" si="17559">I899/I901</f>
        <v>0</v>
      </c>
      <c r="BR899" s="129">
        <f t="shared" ref="BR899" si="17560">J899/J901</f>
        <v>0</v>
      </c>
      <c r="BS899" s="130">
        <f t="shared" ref="BS899" si="17561">K899/K901</f>
        <v>0</v>
      </c>
      <c r="BT899" s="131">
        <f t="shared" ref="BT899" si="17562">L899/L901</f>
        <v>0</v>
      </c>
      <c r="BU899" s="129">
        <f t="shared" ref="BU899" si="17563">M899/M901</f>
        <v>0</v>
      </c>
      <c r="BV899" s="133">
        <f t="shared" ref="BV899" si="17564">N899/N901</f>
        <v>0</v>
      </c>
      <c r="BW899" s="134">
        <f t="shared" ref="BW899" si="17565">O899/O901</f>
        <v>0</v>
      </c>
      <c r="BX899" s="129">
        <f t="shared" ref="BX899" si="17566">P899/P901</f>
        <v>0</v>
      </c>
      <c r="BY899" s="130">
        <f t="shared" ref="BY899" si="17567">Q899/Q901</f>
        <v>0</v>
      </c>
      <c r="BZ899" s="131">
        <f t="shared" ref="BZ899" si="17568">R899/R901</f>
        <v>0</v>
      </c>
      <c r="CA899" s="132">
        <f t="shared" ref="CA899" si="17569">S899/S901</f>
        <v>0</v>
      </c>
      <c r="CB899" s="129">
        <f t="shared" ref="CB899" si="17570">T899/T901</f>
        <v>0</v>
      </c>
      <c r="CC899" s="130">
        <f t="shared" ref="CC899" si="17571">U899/U901</f>
        <v>0</v>
      </c>
      <c r="CD899" s="131">
        <f t="shared" ref="CD899" si="17572">V899/V901</f>
        <v>0</v>
      </c>
      <c r="CE899" s="132">
        <f t="shared" ref="CE899" si="17573">W899/W901</f>
        <v>0</v>
      </c>
      <c r="CF899" s="129">
        <f t="shared" ref="CF899" si="17574">X899/X901</f>
        <v>0</v>
      </c>
      <c r="CG899" s="130">
        <f t="shared" ref="CG899" si="17575">Y899/Y901</f>
        <v>0</v>
      </c>
      <c r="CH899" s="131">
        <f t="shared" ref="CH899" si="17576">Z899/Z901</f>
        <v>0</v>
      </c>
      <c r="CI899" s="129">
        <f t="shared" ref="CI899" si="17577">AA899/AA901</f>
        <v>0</v>
      </c>
      <c r="CJ899" s="135">
        <f t="shared" ref="CJ899" si="17578">AB899/AB901</f>
        <v>0</v>
      </c>
      <c r="CK899" s="136">
        <f t="shared" ref="CK899" si="17579">AC899/AC901</f>
        <v>0</v>
      </c>
    </row>
    <row r="900" spans="1:89" ht="14" thickBot="1" x14ac:dyDescent="0.2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6980"/>
        <v>0</v>
      </c>
      <c r="AC900" s="173">
        <f t="shared" si="16981"/>
        <v>0</v>
      </c>
      <c r="BI900" s="137" t="s">
        <v>39</v>
      </c>
      <c r="BJ900" s="129">
        <f>B900/B901</f>
        <v>0</v>
      </c>
      <c r="BK900" s="130">
        <f t="shared" ref="BK900" si="17580">C900/C901</f>
        <v>0</v>
      </c>
      <c r="BL900" s="131">
        <f t="shared" ref="BL900" si="17581">D900/D901</f>
        <v>0</v>
      </c>
      <c r="BM900" s="132">
        <f t="shared" ref="BM900" si="17582">E900/E901</f>
        <v>0</v>
      </c>
      <c r="BN900" s="129">
        <f t="shared" ref="BN900" si="17583">F900/F901</f>
        <v>0</v>
      </c>
      <c r="BO900" s="130">
        <f t="shared" ref="BO900" si="17584">G900/G901</f>
        <v>0</v>
      </c>
      <c r="BP900" s="131">
        <f t="shared" ref="BP900" si="17585">H900/H901</f>
        <v>0</v>
      </c>
      <c r="BQ900" s="132">
        <f t="shared" ref="BQ900" si="17586">I900/I901</f>
        <v>0</v>
      </c>
      <c r="BR900" s="129">
        <f t="shared" ref="BR900" si="17587">J900/J901</f>
        <v>0</v>
      </c>
      <c r="BS900" s="130">
        <f t="shared" ref="BS900" si="17588">K900/K901</f>
        <v>0</v>
      </c>
      <c r="BT900" s="131">
        <f t="shared" ref="BT900" si="17589">L900/L901</f>
        <v>0</v>
      </c>
      <c r="BU900" s="129">
        <f t="shared" ref="BU900" si="17590">M900/M901</f>
        <v>0</v>
      </c>
      <c r="BV900" s="133">
        <f t="shared" ref="BV900" si="17591">N900/N901</f>
        <v>0</v>
      </c>
      <c r="BW900" s="134">
        <f t="shared" ref="BW900" si="17592">O900/O901</f>
        <v>0</v>
      </c>
      <c r="BX900" s="129">
        <f t="shared" ref="BX900" si="17593">P900/P901</f>
        <v>0</v>
      </c>
      <c r="BY900" s="130">
        <f t="shared" ref="BY900" si="17594">Q900/Q901</f>
        <v>0</v>
      </c>
      <c r="BZ900" s="131">
        <f t="shared" ref="BZ900" si="17595">R900/R901</f>
        <v>0</v>
      </c>
      <c r="CA900" s="132">
        <f t="shared" ref="CA900" si="17596">S900/S901</f>
        <v>0</v>
      </c>
      <c r="CB900" s="129">
        <f t="shared" ref="CB900" si="17597">T900/T901</f>
        <v>0</v>
      </c>
      <c r="CC900" s="130">
        <f t="shared" ref="CC900" si="17598">U900/U901</f>
        <v>0</v>
      </c>
      <c r="CD900" s="131">
        <f t="shared" ref="CD900" si="17599">V900/V901</f>
        <v>0</v>
      </c>
      <c r="CE900" s="132">
        <f t="shared" ref="CE900" si="17600">W900/W901</f>
        <v>0</v>
      </c>
      <c r="CF900" s="129">
        <f t="shared" ref="CF900" si="17601">X900/X901</f>
        <v>0</v>
      </c>
      <c r="CG900" s="130">
        <f t="shared" ref="CG900" si="17602">Y900/Y901</f>
        <v>0</v>
      </c>
      <c r="CH900" s="131">
        <f t="shared" ref="CH900" si="17603">Z900/Z901</f>
        <v>0</v>
      </c>
      <c r="CI900" s="129">
        <f t="shared" ref="CI900" si="17604">AA900/AA901</f>
        <v>0</v>
      </c>
      <c r="CJ900" s="135">
        <f t="shared" ref="CJ900" si="17605">AB900/AB901</f>
        <v>0</v>
      </c>
      <c r="CK900" s="136">
        <f t="shared" ref="CK900" si="17606">AC900/AC901</f>
        <v>0</v>
      </c>
    </row>
    <row r="901" spans="1:89" ht="15" thickTop="1" thickBot="1" x14ac:dyDescent="0.2">
      <c r="A901" s="269" t="s">
        <v>13</v>
      </c>
      <c r="B901" s="20">
        <f t="shared" ref="B901:AA901" si="17607">SUM(B878:B900)</f>
        <v>8834</v>
      </c>
      <c r="C901" s="21">
        <f t="shared" si="17607"/>
        <v>9483</v>
      </c>
      <c r="D901" s="20">
        <f t="shared" si="17607"/>
        <v>3411</v>
      </c>
      <c r="E901" s="21">
        <f t="shared" si="17607"/>
        <v>4247</v>
      </c>
      <c r="F901" s="20">
        <f t="shared" si="17607"/>
        <v>9394</v>
      </c>
      <c r="G901" s="21">
        <f t="shared" si="17607"/>
        <v>8243</v>
      </c>
      <c r="H901" s="20">
        <f t="shared" si="17607"/>
        <v>11142</v>
      </c>
      <c r="I901" s="21">
        <f t="shared" si="17607"/>
        <v>11294</v>
      </c>
      <c r="J901" s="20">
        <f t="shared" si="17607"/>
        <v>2344</v>
      </c>
      <c r="K901" s="21">
        <f t="shared" si="17607"/>
        <v>2135</v>
      </c>
      <c r="L901" s="20">
        <f t="shared" si="17607"/>
        <v>5916</v>
      </c>
      <c r="M901" s="21">
        <f t="shared" si="17607"/>
        <v>5539</v>
      </c>
      <c r="N901" s="20">
        <f t="shared" si="17607"/>
        <v>11267</v>
      </c>
      <c r="O901" s="21">
        <f t="shared" si="17607"/>
        <v>11275</v>
      </c>
      <c r="P901" s="20">
        <f t="shared" si="17607"/>
        <v>5861</v>
      </c>
      <c r="Q901" s="21">
        <f t="shared" si="17607"/>
        <v>5605</v>
      </c>
      <c r="R901" s="20">
        <f t="shared" si="17607"/>
        <v>6846</v>
      </c>
      <c r="S901" s="21">
        <f t="shared" si="17607"/>
        <v>7003</v>
      </c>
      <c r="T901" s="20">
        <f t="shared" si="17607"/>
        <v>1810</v>
      </c>
      <c r="U901" s="21">
        <f t="shared" si="17607"/>
        <v>1655</v>
      </c>
      <c r="V901" s="20">
        <f t="shared" si="17607"/>
        <v>6758</v>
      </c>
      <c r="W901" s="21">
        <f t="shared" si="17607"/>
        <v>6635</v>
      </c>
      <c r="X901" s="20">
        <f t="shared" si="17607"/>
        <v>5332</v>
      </c>
      <c r="Y901" s="21">
        <f t="shared" si="17607"/>
        <v>3603</v>
      </c>
      <c r="Z901" s="20">
        <f t="shared" si="17607"/>
        <v>9633</v>
      </c>
      <c r="AA901" s="21">
        <f t="shared" si="17607"/>
        <v>11679</v>
      </c>
      <c r="AB901" s="174">
        <f t="shared" ref="AB901:AC901" si="17608">SUM(AB877:AB900)</f>
        <v>88548</v>
      </c>
      <c r="AC901" s="175">
        <f t="shared" si="17608"/>
        <v>88396</v>
      </c>
      <c r="BI901" s="269" t="s">
        <v>13</v>
      </c>
      <c r="BJ901" s="155">
        <f>SUM(BJ877:BJ900)</f>
        <v>1</v>
      </c>
      <c r="BK901" s="156">
        <f t="shared" ref="BK901:CK901" si="17609">SUM(BK877:BK900)</f>
        <v>1</v>
      </c>
      <c r="BL901" s="155">
        <f t="shared" si="17609"/>
        <v>1</v>
      </c>
      <c r="BM901" s="156">
        <f t="shared" si="17609"/>
        <v>1</v>
      </c>
      <c r="BN901" s="155">
        <f t="shared" si="17609"/>
        <v>1</v>
      </c>
      <c r="BO901" s="156">
        <f t="shared" si="17609"/>
        <v>0.99999999999999989</v>
      </c>
      <c r="BP901" s="155">
        <f t="shared" si="17609"/>
        <v>1</v>
      </c>
      <c r="BQ901" s="156">
        <f t="shared" si="17609"/>
        <v>1</v>
      </c>
      <c r="BR901" s="155">
        <f t="shared" si="17609"/>
        <v>0.99999999999999989</v>
      </c>
      <c r="BS901" s="156">
        <f t="shared" si="17609"/>
        <v>1</v>
      </c>
      <c r="BT901" s="155">
        <f t="shared" si="17609"/>
        <v>1</v>
      </c>
      <c r="BU901" s="156">
        <f t="shared" si="17609"/>
        <v>1</v>
      </c>
      <c r="BV901" s="155">
        <f t="shared" si="17609"/>
        <v>1.0000000000000002</v>
      </c>
      <c r="BW901" s="156">
        <f t="shared" si="17609"/>
        <v>1.0000000000000002</v>
      </c>
      <c r="BX901" s="155">
        <f t="shared" si="17609"/>
        <v>1</v>
      </c>
      <c r="BY901" s="156">
        <f t="shared" si="17609"/>
        <v>1</v>
      </c>
      <c r="BZ901" s="155">
        <f t="shared" si="17609"/>
        <v>1.0000000000000002</v>
      </c>
      <c r="CA901" s="156">
        <f t="shared" si="17609"/>
        <v>1</v>
      </c>
      <c r="CB901" s="155">
        <f t="shared" si="17609"/>
        <v>1</v>
      </c>
      <c r="CC901" s="156">
        <f t="shared" si="17609"/>
        <v>1</v>
      </c>
      <c r="CD901" s="155">
        <f t="shared" si="17609"/>
        <v>0.99999999999999989</v>
      </c>
      <c r="CE901" s="156">
        <f t="shared" si="17609"/>
        <v>1</v>
      </c>
      <c r="CF901" s="155">
        <f t="shared" si="17609"/>
        <v>1</v>
      </c>
      <c r="CG901" s="156">
        <f t="shared" si="17609"/>
        <v>1</v>
      </c>
      <c r="CH901" s="155">
        <f t="shared" si="17609"/>
        <v>1</v>
      </c>
      <c r="CI901" s="156">
        <f t="shared" si="17609"/>
        <v>0.99999999999999989</v>
      </c>
      <c r="CJ901" s="155">
        <f t="shared" si="17609"/>
        <v>0.99999999999999989</v>
      </c>
      <c r="CK901" s="156">
        <f t="shared" si="17609"/>
        <v>1.0000000000000002</v>
      </c>
    </row>
    <row r="902" spans="1:89" ht="14" thickTop="1" x14ac:dyDescent="0.15">
      <c r="A902" s="187"/>
    </row>
    <row r="904" spans="1:89" x14ac:dyDescent="0.15">
      <c r="A904" s="301">
        <f>+A873+1</f>
        <v>44134</v>
      </c>
      <c r="B904" s="301"/>
      <c r="C904" s="301"/>
      <c r="D904" s="301"/>
      <c r="BI904" s="300">
        <f>+BI842+2</f>
        <v>44134</v>
      </c>
      <c r="BJ904" s="300"/>
      <c r="BK904" s="300"/>
      <c r="BL904" s="300"/>
    </row>
    <row r="905" spans="1:89" ht="14" thickBot="1" x14ac:dyDescent="0.2">
      <c r="AE905" s="272" t="s">
        <v>84</v>
      </c>
    </row>
    <row r="906" spans="1:89" ht="15" thickTop="1" thickBot="1" x14ac:dyDescent="0.2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 x14ac:dyDescent="0.2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 x14ac:dyDescent="0.15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748</v>
      </c>
      <c r="AG908" s="186">
        <f t="shared" ref="AG908:AV910" si="17610">SUMIF($A$9:$A$32,$AE908,C$908:C$931)</f>
        <v>434</v>
      </c>
      <c r="AH908" s="127">
        <f t="shared" si="17610"/>
        <v>237</v>
      </c>
      <c r="AI908" s="180">
        <f t="shared" si="17610"/>
        <v>252</v>
      </c>
      <c r="AJ908" s="126">
        <f t="shared" si="17610"/>
        <v>773</v>
      </c>
      <c r="AK908" s="128">
        <f t="shared" si="17610"/>
        <v>399</v>
      </c>
      <c r="AL908" s="127">
        <f t="shared" si="17610"/>
        <v>888</v>
      </c>
      <c r="AM908" s="180">
        <f t="shared" si="17610"/>
        <v>632</v>
      </c>
      <c r="AN908" s="126">
        <f t="shared" si="17610"/>
        <v>131</v>
      </c>
      <c r="AO908" s="128">
        <f t="shared" si="17610"/>
        <v>257</v>
      </c>
      <c r="AP908" s="127">
        <f t="shared" si="17610"/>
        <v>247</v>
      </c>
      <c r="AQ908" s="126">
        <f t="shared" si="17610"/>
        <v>620</v>
      </c>
      <c r="AR908" s="179">
        <f t="shared" si="17610"/>
        <v>775</v>
      </c>
      <c r="AS908" s="181">
        <f t="shared" si="17610"/>
        <v>968</v>
      </c>
      <c r="AT908" s="126">
        <f t="shared" si="17610"/>
        <v>554</v>
      </c>
      <c r="AU908" s="128">
        <f t="shared" si="17610"/>
        <v>398</v>
      </c>
      <c r="AV908" s="127">
        <f t="shared" si="17610"/>
        <v>643</v>
      </c>
      <c r="AW908" s="180">
        <f t="shared" ref="AW908:BG910" si="17611">SUMIF($A$9:$A$32,$AE908,S$908:S$931)</f>
        <v>413</v>
      </c>
      <c r="AX908" s="126">
        <f t="shared" si="17611"/>
        <v>160</v>
      </c>
      <c r="AY908" s="128">
        <f t="shared" si="17611"/>
        <v>200</v>
      </c>
      <c r="AZ908" s="127">
        <f t="shared" si="17611"/>
        <v>314</v>
      </c>
      <c r="BA908" s="180">
        <f t="shared" si="17611"/>
        <v>517</v>
      </c>
      <c r="BB908" s="126">
        <f t="shared" si="17611"/>
        <v>408</v>
      </c>
      <c r="BC908" s="128">
        <f t="shared" si="17611"/>
        <v>347</v>
      </c>
      <c r="BD908" s="184">
        <f t="shared" si="17611"/>
        <v>771</v>
      </c>
      <c r="BE908" s="185">
        <f t="shared" si="17611"/>
        <v>636</v>
      </c>
      <c r="BF908" s="170">
        <f t="shared" si="17611"/>
        <v>6649</v>
      </c>
      <c r="BG908" s="171">
        <f t="shared" si="17611"/>
        <v>6073</v>
      </c>
      <c r="BI908" s="125" t="s">
        <v>16</v>
      </c>
      <c r="BJ908" s="129">
        <f>B908/B932</f>
        <v>0</v>
      </c>
      <c r="BK908" s="130">
        <f t="shared" ref="BK908" si="17612">C908/C932</f>
        <v>0</v>
      </c>
      <c r="BL908" s="131">
        <f t="shared" ref="BL908" si="17613">D908/D932</f>
        <v>0</v>
      </c>
      <c r="BM908" s="132">
        <f t="shared" ref="BM908" si="17614">E908/E932</f>
        <v>0</v>
      </c>
      <c r="BN908" s="129">
        <f t="shared" ref="BN908" si="17615">F908/F932</f>
        <v>0</v>
      </c>
      <c r="BO908" s="130">
        <f t="shared" ref="BO908" si="17616">G908/G932</f>
        <v>0</v>
      </c>
      <c r="BP908" s="131">
        <f t="shared" ref="BP908" si="17617">H908/H932</f>
        <v>0</v>
      </c>
      <c r="BQ908" s="132">
        <f t="shared" ref="BQ908" si="17618">I908/I932</f>
        <v>0</v>
      </c>
      <c r="BR908" s="129">
        <f t="shared" ref="BR908" si="17619">J908/J932</f>
        <v>0</v>
      </c>
      <c r="BS908" s="130">
        <f t="shared" ref="BS908" si="17620">K908/K932</f>
        <v>0</v>
      </c>
      <c r="BT908" s="131">
        <f t="shared" ref="BT908" si="17621">L908/L932</f>
        <v>0</v>
      </c>
      <c r="BU908" s="129">
        <f t="shared" ref="BU908" si="17622">M908/M932</f>
        <v>0</v>
      </c>
      <c r="BV908" s="133">
        <f t="shared" ref="BV908" si="17623">N908/N932</f>
        <v>0</v>
      </c>
      <c r="BW908" s="134">
        <f t="shared" ref="BW908" si="17624">O908/O932</f>
        <v>0</v>
      </c>
      <c r="BX908" s="129">
        <f t="shared" ref="BX908" si="17625">P908/P932</f>
        <v>0</v>
      </c>
      <c r="BY908" s="130">
        <f t="shared" ref="BY908" si="17626">Q908/Q932</f>
        <v>0</v>
      </c>
      <c r="BZ908" s="131">
        <f t="shared" ref="BZ908" si="17627">R908/R932</f>
        <v>0</v>
      </c>
      <c r="CA908" s="132">
        <f t="shared" ref="CA908" si="17628">S908/S932</f>
        <v>0</v>
      </c>
      <c r="CB908" s="129">
        <f t="shared" ref="CB908" si="17629">T908/T932</f>
        <v>0</v>
      </c>
      <c r="CC908" s="130">
        <f t="shared" ref="CC908" si="17630">U908/U932</f>
        <v>0</v>
      </c>
      <c r="CD908" s="131">
        <f t="shared" ref="CD908" si="17631">V908/V932</f>
        <v>0</v>
      </c>
      <c r="CE908" s="132">
        <f t="shared" ref="CE908" si="17632">W908/W932</f>
        <v>0</v>
      </c>
      <c r="CF908" s="129">
        <f t="shared" ref="CF908" si="17633">X908/X932</f>
        <v>0</v>
      </c>
      <c r="CG908" s="130">
        <f t="shared" ref="CG908" si="17634">Y908/Y932</f>
        <v>0</v>
      </c>
      <c r="CH908" s="131">
        <f t="shared" ref="CH908" si="17635">Z908/Z932</f>
        <v>0</v>
      </c>
      <c r="CI908" s="129">
        <f t="shared" ref="CI908" si="17636">AA908/AA932</f>
        <v>0</v>
      </c>
      <c r="CJ908" s="135">
        <f t="shared" ref="CJ908" si="17637">AB908/AB932</f>
        <v>0</v>
      </c>
      <c r="CK908" s="136">
        <f t="shared" ref="CK908" si="17638">AC908/AC932</f>
        <v>0</v>
      </c>
    </row>
    <row r="909" spans="1:89" x14ac:dyDescent="0.15">
      <c r="A909" s="137" t="s">
        <v>17</v>
      </c>
      <c r="B909" s="189">
        <v>86</v>
      </c>
      <c r="C909" s="190">
        <v>0</v>
      </c>
      <c r="D909" s="191">
        <v>47</v>
      </c>
      <c r="E909" s="192">
        <v>0</v>
      </c>
      <c r="F909" s="189">
        <v>201</v>
      </c>
      <c r="G909" s="193">
        <v>3</v>
      </c>
      <c r="H909" s="191">
        <v>138</v>
      </c>
      <c r="I909" s="192">
        <v>18</v>
      </c>
      <c r="J909" s="189">
        <v>10</v>
      </c>
      <c r="K909" s="193">
        <v>4</v>
      </c>
      <c r="L909" s="191">
        <v>11</v>
      </c>
      <c r="M909" s="189">
        <v>29</v>
      </c>
      <c r="N909" s="194">
        <v>44</v>
      </c>
      <c r="O909" s="195">
        <v>45</v>
      </c>
      <c r="P909" s="189">
        <v>20</v>
      </c>
      <c r="Q909" s="193">
        <v>28</v>
      </c>
      <c r="R909" s="191">
        <v>6</v>
      </c>
      <c r="S909" s="192">
        <v>0</v>
      </c>
      <c r="T909" s="189">
        <v>0</v>
      </c>
      <c r="U909" s="193">
        <v>0</v>
      </c>
      <c r="V909" s="191">
        <v>1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72">
        <f t="shared" ref="AB909:AB931" si="17639">SUM(B909,D909,F909,H909,J909,L909,N909,P909,R909,T909,V909,X909,Z909)</f>
        <v>564</v>
      </c>
      <c r="AC909" s="173">
        <f t="shared" ref="AC909:AC931" si="17640">SUM(C909,E909,G909,I909,K909,M909,O909,Q909,S909,U909,W909,Y909,AA909)</f>
        <v>127</v>
      </c>
      <c r="AE909" s="277" t="str">
        <f>$AE$10</f>
        <v>08:00 - 08:59</v>
      </c>
      <c r="AF909" s="126">
        <f>SUMIF($A$9:$A$32,$AE909,B$908:B$931)</f>
        <v>794</v>
      </c>
      <c r="AG909" s="190">
        <f t="shared" si="17610"/>
        <v>468</v>
      </c>
      <c r="AH909" s="191">
        <f t="shared" si="17610"/>
        <v>244</v>
      </c>
      <c r="AI909" s="192">
        <f t="shared" si="17610"/>
        <v>308</v>
      </c>
      <c r="AJ909" s="278">
        <f t="shared" si="17610"/>
        <v>848</v>
      </c>
      <c r="AK909" s="193">
        <f t="shared" si="17610"/>
        <v>390</v>
      </c>
      <c r="AL909" s="191">
        <f t="shared" si="17610"/>
        <v>851</v>
      </c>
      <c r="AM909" s="192">
        <f t="shared" si="17610"/>
        <v>696</v>
      </c>
      <c r="AN909" s="278">
        <f t="shared" si="17610"/>
        <v>91</v>
      </c>
      <c r="AO909" s="193">
        <f t="shared" si="17610"/>
        <v>290</v>
      </c>
      <c r="AP909" s="191">
        <f t="shared" si="17610"/>
        <v>239</v>
      </c>
      <c r="AQ909" s="278">
        <f t="shared" si="17610"/>
        <v>658</v>
      </c>
      <c r="AR909" s="194">
        <f t="shared" si="17610"/>
        <v>728</v>
      </c>
      <c r="AS909" s="195">
        <f t="shared" si="17610"/>
        <v>1119</v>
      </c>
      <c r="AT909" s="278">
        <f t="shared" si="17610"/>
        <v>448</v>
      </c>
      <c r="AU909" s="193">
        <f t="shared" si="17610"/>
        <v>471</v>
      </c>
      <c r="AV909" s="191">
        <f t="shared" si="17610"/>
        <v>662</v>
      </c>
      <c r="AW909" s="192">
        <f t="shared" si="17611"/>
        <v>419</v>
      </c>
      <c r="AX909" s="278">
        <f t="shared" si="17611"/>
        <v>79</v>
      </c>
      <c r="AY909" s="193">
        <f t="shared" si="17611"/>
        <v>226</v>
      </c>
      <c r="AZ909" s="191">
        <f t="shared" si="17611"/>
        <v>272</v>
      </c>
      <c r="BA909" s="192">
        <f t="shared" si="17611"/>
        <v>593</v>
      </c>
      <c r="BB909" s="278">
        <f t="shared" si="17611"/>
        <v>381</v>
      </c>
      <c r="BC909" s="193">
        <f t="shared" si="17611"/>
        <v>353</v>
      </c>
      <c r="BD909" s="191">
        <f t="shared" si="17611"/>
        <v>779</v>
      </c>
      <c r="BE909" s="278">
        <f t="shared" si="17611"/>
        <v>759</v>
      </c>
      <c r="BF909" s="172">
        <f t="shared" si="17611"/>
        <v>6416</v>
      </c>
      <c r="BG909" s="173">
        <f t="shared" si="17611"/>
        <v>6750</v>
      </c>
      <c r="BI909" s="137" t="s">
        <v>17</v>
      </c>
      <c r="BJ909" s="129">
        <f>B909/B932</f>
        <v>8.9341367130687729E-3</v>
      </c>
      <c r="BK909" s="130">
        <f t="shared" ref="BK909" si="17641">C909/C932</f>
        <v>0</v>
      </c>
      <c r="BL909" s="131">
        <f t="shared" ref="BL909" si="17642">D909/D932</f>
        <v>1.282051282051282E-2</v>
      </c>
      <c r="BM909" s="132">
        <f t="shared" ref="BM909" si="17643">E909/E932</f>
        <v>0</v>
      </c>
      <c r="BN909" s="129">
        <f t="shared" ref="BN909" si="17644">F909/F932</f>
        <v>2.0061882423395547E-2</v>
      </c>
      <c r="BO909" s="130">
        <f t="shared" ref="BO909" si="17645">G909/G932</f>
        <v>3.246401904555784E-4</v>
      </c>
      <c r="BP909" s="131">
        <f t="shared" ref="BP909" si="17646">H909/H932</f>
        <v>1.1297584936553418E-2</v>
      </c>
      <c r="BQ909" s="132">
        <f t="shared" ref="BQ909" si="17647">I909/I932</f>
        <v>1.4194464158977999E-3</v>
      </c>
      <c r="BR909" s="129">
        <f t="shared" ref="BR909" si="17648">J909/J932</f>
        <v>3.9888312724371761E-3</v>
      </c>
      <c r="BS909" s="130">
        <f t="shared" ref="BS909" si="17649">K909/K932</f>
        <v>1.756697408871322E-3</v>
      </c>
      <c r="BT909" s="131">
        <f t="shared" ref="BT909" si="17650">L909/L932</f>
        <v>1.6103059581320451E-3</v>
      </c>
      <c r="BU909" s="129">
        <f t="shared" ref="BU909" si="17651">M909/M932</f>
        <v>4.7886393659180978E-3</v>
      </c>
      <c r="BV909" s="133">
        <f t="shared" ref="BV909" si="17652">N909/N932</f>
        <v>3.5403926617315739E-3</v>
      </c>
      <c r="BW909" s="134">
        <f t="shared" ref="BW909" si="17653">O909/O932</f>
        <v>3.710728127319205E-3</v>
      </c>
      <c r="BX909" s="129">
        <f t="shared" ref="BX909" si="17654">P909/P932</f>
        <v>3.1118717908822156E-3</v>
      </c>
      <c r="BY909" s="130">
        <f t="shared" ref="BY909" si="17655">Q909/Q932</f>
        <v>4.7393364928909956E-3</v>
      </c>
      <c r="BZ909" s="131">
        <f t="shared" ref="BZ909" si="17656">R909/R932</f>
        <v>7.6814748431698891E-4</v>
      </c>
      <c r="CA909" s="132">
        <f t="shared" ref="CA909" si="17657">S909/S932</f>
        <v>0</v>
      </c>
      <c r="CB909" s="129">
        <f t="shared" ref="CB909" si="17658">T909/T932</f>
        <v>0</v>
      </c>
      <c r="CC909" s="130">
        <f t="shared" ref="CC909" si="17659">U909/U932</f>
        <v>0</v>
      </c>
      <c r="CD909" s="131">
        <f t="shared" ref="CD909" si="17660">V909/V932</f>
        <v>1.3344008540165466E-4</v>
      </c>
      <c r="CE909" s="132">
        <f t="shared" ref="CE909" si="17661">W909/W932</f>
        <v>0</v>
      </c>
      <c r="CF909" s="129">
        <f t="shared" ref="CF909" si="17662">X909/X932</f>
        <v>0</v>
      </c>
      <c r="CG909" s="130">
        <f t="shared" ref="CG909" si="17663">Y909/Y932</f>
        <v>0</v>
      </c>
      <c r="CH909" s="131">
        <f t="shared" ref="CH909" si="17664">Z909/Z932</f>
        <v>0</v>
      </c>
      <c r="CI909" s="129">
        <f t="shared" ref="CI909" si="17665">AA909/AA932</f>
        <v>0</v>
      </c>
      <c r="CJ909" s="135">
        <f t="shared" ref="CJ909" si="17666">AB909/AB932</f>
        <v>5.8033647167772809E-3</v>
      </c>
      <c r="CK909" s="136">
        <f t="shared" ref="CK909" si="17667">AC909/AC932</f>
        <v>1.3096834072393523E-3</v>
      </c>
    </row>
    <row r="910" spans="1:89" ht="14" thickBot="1" x14ac:dyDescent="0.2">
      <c r="A910" s="146" t="s">
        <v>18</v>
      </c>
      <c r="B910" s="196">
        <v>482</v>
      </c>
      <c r="C910" s="197">
        <v>0</v>
      </c>
      <c r="D910" s="198">
        <v>158</v>
      </c>
      <c r="E910" s="199">
        <v>4</v>
      </c>
      <c r="F910" s="196">
        <v>604</v>
      </c>
      <c r="G910" s="200">
        <v>12</v>
      </c>
      <c r="H910" s="198">
        <v>423</v>
      </c>
      <c r="I910" s="199">
        <v>85</v>
      </c>
      <c r="J910" s="196">
        <v>30</v>
      </c>
      <c r="K910" s="200">
        <v>63</v>
      </c>
      <c r="L910" s="198">
        <v>67</v>
      </c>
      <c r="M910" s="196">
        <v>198</v>
      </c>
      <c r="N910" s="201">
        <v>324</v>
      </c>
      <c r="O910" s="202">
        <v>340</v>
      </c>
      <c r="P910" s="196">
        <v>174</v>
      </c>
      <c r="Q910" s="200">
        <v>250</v>
      </c>
      <c r="R910" s="198">
        <v>157</v>
      </c>
      <c r="S910" s="199">
        <v>196</v>
      </c>
      <c r="T910" s="196">
        <v>20</v>
      </c>
      <c r="U910" s="200">
        <v>97</v>
      </c>
      <c r="V910" s="198">
        <v>137</v>
      </c>
      <c r="W910" s="199">
        <v>221</v>
      </c>
      <c r="X910" s="196">
        <v>163</v>
      </c>
      <c r="Y910" s="200">
        <v>171</v>
      </c>
      <c r="Z910" s="198">
        <v>398</v>
      </c>
      <c r="AA910" s="196">
        <v>207</v>
      </c>
      <c r="AB910" s="172">
        <f t="shared" si="17639"/>
        <v>3137</v>
      </c>
      <c r="AC910" s="173">
        <f t="shared" si="17640"/>
        <v>1844</v>
      </c>
      <c r="AE910" s="275">
        <f>$AE$11</f>
        <v>0</v>
      </c>
      <c r="AF910" s="126">
        <f>SUMIF($A$9:$A$32,$AE910,B$908:B$931)</f>
        <v>0</v>
      </c>
      <c r="AG910" s="197">
        <f t="shared" si="17610"/>
        <v>0</v>
      </c>
      <c r="AH910" s="198">
        <f t="shared" si="17610"/>
        <v>0</v>
      </c>
      <c r="AI910" s="199">
        <f t="shared" si="17610"/>
        <v>0</v>
      </c>
      <c r="AJ910" s="196">
        <f t="shared" si="17610"/>
        <v>0</v>
      </c>
      <c r="AK910" s="200">
        <f t="shared" si="17610"/>
        <v>0</v>
      </c>
      <c r="AL910" s="198">
        <f t="shared" si="17610"/>
        <v>0</v>
      </c>
      <c r="AM910" s="199">
        <f t="shared" si="17610"/>
        <v>0</v>
      </c>
      <c r="AN910" s="196">
        <f t="shared" si="17610"/>
        <v>0</v>
      </c>
      <c r="AO910" s="200">
        <f t="shared" si="17610"/>
        <v>0</v>
      </c>
      <c r="AP910" s="198">
        <f t="shared" si="17610"/>
        <v>0</v>
      </c>
      <c r="AQ910" s="196">
        <f t="shared" si="17610"/>
        <v>0</v>
      </c>
      <c r="AR910" s="201">
        <f t="shared" si="17610"/>
        <v>0</v>
      </c>
      <c r="AS910" s="202">
        <f t="shared" si="17610"/>
        <v>0</v>
      </c>
      <c r="AT910" s="196">
        <f t="shared" si="17610"/>
        <v>0</v>
      </c>
      <c r="AU910" s="200">
        <f t="shared" si="17610"/>
        <v>0</v>
      </c>
      <c r="AV910" s="198">
        <f t="shared" si="17610"/>
        <v>0</v>
      </c>
      <c r="AW910" s="199">
        <f t="shared" si="17611"/>
        <v>0</v>
      </c>
      <c r="AX910" s="196">
        <f t="shared" si="17611"/>
        <v>0</v>
      </c>
      <c r="AY910" s="200">
        <f t="shared" si="17611"/>
        <v>0</v>
      </c>
      <c r="AZ910" s="198">
        <f t="shared" si="17611"/>
        <v>0</v>
      </c>
      <c r="BA910" s="199">
        <f t="shared" si="17611"/>
        <v>0</v>
      </c>
      <c r="BB910" s="196">
        <f t="shared" si="17611"/>
        <v>0</v>
      </c>
      <c r="BC910" s="200">
        <f t="shared" si="17611"/>
        <v>0</v>
      </c>
      <c r="BD910" s="198">
        <f t="shared" si="17611"/>
        <v>0</v>
      </c>
      <c r="BE910" s="196">
        <f t="shared" si="17611"/>
        <v>0</v>
      </c>
      <c r="BF910" s="172">
        <f t="shared" si="17611"/>
        <v>0</v>
      </c>
      <c r="BG910" s="173">
        <f t="shared" si="17611"/>
        <v>0</v>
      </c>
      <c r="BI910" s="146" t="s">
        <v>18</v>
      </c>
      <c r="BJ910" s="129">
        <f>B910/B932</f>
        <v>5.0072719717431956E-2</v>
      </c>
      <c r="BK910" s="130">
        <f t="shared" ref="BK910" si="17668">C910/C932</f>
        <v>0</v>
      </c>
      <c r="BL910" s="131">
        <f t="shared" ref="BL910" si="17669">D910/D932</f>
        <v>4.3098745226404798E-2</v>
      </c>
      <c r="BM910" s="132">
        <f t="shared" ref="BM910" si="17670">E910/E932</f>
        <v>8.0547724526782122E-4</v>
      </c>
      <c r="BN910" s="129">
        <f t="shared" ref="BN910" si="17671">F910/F932</f>
        <v>6.0285457630502047E-2</v>
      </c>
      <c r="BO910" s="130">
        <f t="shared" ref="BO910" si="17672">G910/G932</f>
        <v>1.2985607618223136E-3</v>
      </c>
      <c r="BP910" s="131">
        <f t="shared" ref="BP910" si="17673">H910/H932</f>
        <v>3.4629553827261565E-2</v>
      </c>
      <c r="BQ910" s="132">
        <f t="shared" ref="BQ910" si="17674">I910/I932</f>
        <v>6.7029414084062771E-3</v>
      </c>
      <c r="BR910" s="129">
        <f t="shared" ref="BR910" si="17675">J910/J932</f>
        <v>1.1966493817311527E-2</v>
      </c>
      <c r="BS910" s="130">
        <f t="shared" ref="BS910" si="17676">K910/K932</f>
        <v>2.766798418972332E-2</v>
      </c>
      <c r="BT910" s="131">
        <f t="shared" ref="BT910" si="17677">L910/L932</f>
        <v>9.8082271995315468E-3</v>
      </c>
      <c r="BU910" s="129">
        <f t="shared" ref="BU910" si="17678">M910/M932</f>
        <v>3.2694848084544252E-2</v>
      </c>
      <c r="BV910" s="133">
        <f t="shared" ref="BV910" si="17679">N910/N932</f>
        <v>2.6070164145477952E-2</v>
      </c>
      <c r="BW910" s="134">
        <f t="shared" ref="BW910" si="17680">O910/O932</f>
        <v>2.8036612517522881E-2</v>
      </c>
      <c r="BX910" s="129">
        <f t="shared" ref="BX910" si="17681">P910/P932</f>
        <v>2.7073284580675275E-2</v>
      </c>
      <c r="BY910" s="130">
        <f t="shared" ref="BY910" si="17682">Q910/Q932</f>
        <v>4.2315504400812456E-2</v>
      </c>
      <c r="BZ910" s="131">
        <f t="shared" ref="BZ910" si="17683">R910/R932</f>
        <v>2.0099859172961209E-2</v>
      </c>
      <c r="CA910" s="132">
        <f t="shared" ref="CA910" si="17684">S910/S932</f>
        <v>2.67722988662751E-2</v>
      </c>
      <c r="CB910" s="129">
        <f t="shared" ref="CB910" si="17685">T910/T932</f>
        <v>9.5831336847149017E-3</v>
      </c>
      <c r="CC910" s="130">
        <f t="shared" ref="CC910" si="17686">U910/U932</f>
        <v>5.6526806526806528E-2</v>
      </c>
      <c r="CD910" s="131">
        <f t="shared" ref="CD910" si="17687">V910/V932</f>
        <v>1.8281291700026688E-2</v>
      </c>
      <c r="CE910" s="132">
        <f t="shared" ref="CE910" si="17688">W910/W932</f>
        <v>3.0361313367220772E-2</v>
      </c>
      <c r="CF910" s="129">
        <f t="shared" ref="CF910" si="17689">X910/X932</f>
        <v>2.8834247302317352E-2</v>
      </c>
      <c r="CG910" s="130">
        <f t="shared" ref="CG910" si="17690">Y910/Y932</f>
        <v>4.5118733509234829E-2</v>
      </c>
      <c r="CH910" s="131">
        <f t="shared" ref="CH910" si="17691">Z910/Z932</f>
        <v>3.8192112081374151E-2</v>
      </c>
      <c r="CI910" s="129">
        <f t="shared" ref="CI910" si="17692">AA910/AA932</f>
        <v>1.6525626696471341E-2</v>
      </c>
      <c r="CJ910" s="135">
        <f t="shared" ref="CJ910" si="17693">AB910/AB932</f>
        <v>3.2278643823635336E-2</v>
      </c>
      <c r="CK910" s="136">
        <f t="shared" ref="CK910" si="17694">AC910/AC932</f>
        <v>1.9016190574404453E-2</v>
      </c>
    </row>
    <row r="911" spans="1:89" ht="15" thickTop="1" thickBot="1" x14ac:dyDescent="0.2">
      <c r="A911" s="137" t="s">
        <v>19</v>
      </c>
      <c r="B911" s="189">
        <v>774</v>
      </c>
      <c r="C911" s="190">
        <v>233</v>
      </c>
      <c r="D911" s="191">
        <v>254</v>
      </c>
      <c r="E911" s="192">
        <v>196</v>
      </c>
      <c r="F911" s="189">
        <v>763</v>
      </c>
      <c r="G911" s="193">
        <v>405</v>
      </c>
      <c r="H911" s="191">
        <v>700</v>
      </c>
      <c r="I911" s="192">
        <v>580</v>
      </c>
      <c r="J911" s="189">
        <v>78</v>
      </c>
      <c r="K911" s="193">
        <v>212</v>
      </c>
      <c r="L911" s="191">
        <v>283</v>
      </c>
      <c r="M911" s="189">
        <v>433</v>
      </c>
      <c r="N911" s="194">
        <v>692</v>
      </c>
      <c r="O911" s="195">
        <v>893</v>
      </c>
      <c r="P911" s="189">
        <v>443</v>
      </c>
      <c r="Q911" s="193">
        <v>375</v>
      </c>
      <c r="R911" s="191">
        <v>484</v>
      </c>
      <c r="S911" s="192">
        <v>340</v>
      </c>
      <c r="T911" s="189">
        <v>68</v>
      </c>
      <c r="U911" s="193">
        <v>208</v>
      </c>
      <c r="V911" s="191">
        <v>299</v>
      </c>
      <c r="W911" s="192">
        <v>425</v>
      </c>
      <c r="X911" s="189">
        <v>304</v>
      </c>
      <c r="Y911" s="193">
        <v>272</v>
      </c>
      <c r="Z911" s="191">
        <v>589</v>
      </c>
      <c r="AA911" s="189">
        <v>553</v>
      </c>
      <c r="AB911" s="172">
        <f t="shared" si="17639"/>
        <v>5731</v>
      </c>
      <c r="AC911" s="173">
        <f t="shared" si="17640"/>
        <v>5125</v>
      </c>
      <c r="AE911" s="269" t="s">
        <v>13</v>
      </c>
      <c r="AF911" s="20">
        <f t="shared" ref="AF911:BG911" si="17695">SUM(AF908:AF910)</f>
        <v>1542</v>
      </c>
      <c r="AG911" s="21">
        <f t="shared" si="17695"/>
        <v>902</v>
      </c>
      <c r="AH911" s="20">
        <f t="shared" si="17695"/>
        <v>481</v>
      </c>
      <c r="AI911" s="21">
        <f t="shared" si="17695"/>
        <v>560</v>
      </c>
      <c r="AJ911" s="20">
        <f t="shared" si="17695"/>
        <v>1621</v>
      </c>
      <c r="AK911" s="21">
        <f t="shared" si="17695"/>
        <v>789</v>
      </c>
      <c r="AL911" s="20">
        <f t="shared" si="17695"/>
        <v>1739</v>
      </c>
      <c r="AM911" s="21">
        <f t="shared" si="17695"/>
        <v>1328</v>
      </c>
      <c r="AN911" s="20">
        <f t="shared" si="17695"/>
        <v>222</v>
      </c>
      <c r="AO911" s="21">
        <f t="shared" si="17695"/>
        <v>547</v>
      </c>
      <c r="AP911" s="20">
        <f t="shared" si="17695"/>
        <v>486</v>
      </c>
      <c r="AQ911" s="21">
        <f t="shared" si="17695"/>
        <v>1278</v>
      </c>
      <c r="AR911" s="20">
        <f t="shared" si="17695"/>
        <v>1503</v>
      </c>
      <c r="AS911" s="21">
        <f t="shared" si="17695"/>
        <v>2087</v>
      </c>
      <c r="AT911" s="20">
        <f t="shared" si="17695"/>
        <v>1002</v>
      </c>
      <c r="AU911" s="21">
        <f t="shared" si="17695"/>
        <v>869</v>
      </c>
      <c r="AV911" s="20">
        <f t="shared" si="17695"/>
        <v>1305</v>
      </c>
      <c r="AW911" s="21">
        <f t="shared" si="17695"/>
        <v>832</v>
      </c>
      <c r="AX911" s="20">
        <f t="shared" si="17695"/>
        <v>239</v>
      </c>
      <c r="AY911" s="21">
        <f t="shared" si="17695"/>
        <v>426</v>
      </c>
      <c r="AZ911" s="20">
        <f t="shared" si="17695"/>
        <v>586</v>
      </c>
      <c r="BA911" s="21">
        <f t="shared" si="17695"/>
        <v>1110</v>
      </c>
      <c r="BB911" s="20">
        <f t="shared" si="17695"/>
        <v>789</v>
      </c>
      <c r="BC911" s="21">
        <f t="shared" si="17695"/>
        <v>700</v>
      </c>
      <c r="BD911" s="20">
        <f t="shared" si="17695"/>
        <v>1550</v>
      </c>
      <c r="BE911" s="21">
        <f t="shared" si="17695"/>
        <v>1395</v>
      </c>
      <c r="BF911" s="174">
        <f t="shared" si="17695"/>
        <v>13065</v>
      </c>
      <c r="BG911" s="175">
        <f t="shared" si="17695"/>
        <v>12823</v>
      </c>
      <c r="BI911" s="137" t="s">
        <v>19</v>
      </c>
      <c r="BJ911" s="129">
        <f>B911/B932</f>
        <v>8.040723041761895E-2</v>
      </c>
      <c r="BK911" s="130">
        <f t="shared" ref="BK911" si="17696">C911/C932</f>
        <v>2.102508572459845E-2</v>
      </c>
      <c r="BL911" s="131">
        <f t="shared" ref="BL911" si="17697">D911/D932</f>
        <v>6.9285324604473536E-2</v>
      </c>
      <c r="BM911" s="132">
        <f t="shared" ref="BM911" si="17698">E911/E932</f>
        <v>3.9468385018123241E-2</v>
      </c>
      <c r="BN911" s="129">
        <f t="shared" ref="BN911" si="17699">F911/F932</f>
        <v>7.6155304920650757E-2</v>
      </c>
      <c r="BO911" s="130">
        <f t="shared" ref="BO911" si="17700">G911/G932</f>
        <v>4.3826425711503081E-2</v>
      </c>
      <c r="BP911" s="131">
        <f t="shared" ref="BP911" si="17701">H911/H932</f>
        <v>5.730659025787966E-2</v>
      </c>
      <c r="BQ911" s="132">
        <f t="shared" ref="BQ911" si="17702">I911/I932</f>
        <v>4.5737717845595771E-2</v>
      </c>
      <c r="BR911" s="129">
        <f t="shared" ref="BR911" si="17703">J911/J932</f>
        <v>3.1112883925009972E-2</v>
      </c>
      <c r="BS911" s="130">
        <f t="shared" ref="BS911" si="17704">K911/K932</f>
        <v>9.3104962670180064E-2</v>
      </c>
      <c r="BT911" s="131">
        <f t="shared" ref="BT911" si="17705">L911/L932</f>
        <v>4.1428780559215339E-2</v>
      </c>
      <c r="BU911" s="129">
        <f t="shared" ref="BU911" si="17706">M911/M932</f>
        <v>7.1499339498018497E-2</v>
      </c>
      <c r="BV911" s="133">
        <f t="shared" ref="BV911" si="17707">N911/N932</f>
        <v>5.5680720952687481E-2</v>
      </c>
      <c r="BW911" s="134">
        <f t="shared" ref="BW911" si="17708">O911/O932</f>
        <v>7.3637338171023331E-2</v>
      </c>
      <c r="BX911" s="129">
        <f t="shared" ref="BX911" si="17709">P911/P932</f>
        <v>6.8927960168041078E-2</v>
      </c>
      <c r="BY911" s="130">
        <f t="shared" ref="BY911" si="17710">Q911/Q932</f>
        <v>6.3473256601218692E-2</v>
      </c>
      <c r="BZ911" s="131">
        <f t="shared" ref="BZ911" si="17711">R911/R932</f>
        <v>6.19638970682371E-2</v>
      </c>
      <c r="CA911" s="132">
        <f t="shared" ref="CA911" si="17712">S911/S932</f>
        <v>4.6441742931293536E-2</v>
      </c>
      <c r="CB911" s="129">
        <f t="shared" ref="CB911" si="17713">T911/T932</f>
        <v>3.2582654528030663E-2</v>
      </c>
      <c r="CC911" s="130">
        <f t="shared" ref="CC911" si="17714">U911/U932</f>
        <v>0.12121212121212122</v>
      </c>
      <c r="CD911" s="131">
        <f t="shared" ref="CD911" si="17715">V911/V932</f>
        <v>3.989858553509474E-2</v>
      </c>
      <c r="CE911" s="132">
        <f t="shared" ref="CE911" si="17716">W911/W932</f>
        <v>5.8387141090809176E-2</v>
      </c>
      <c r="CF911" s="129">
        <f t="shared" ref="CF911" si="17717">X911/X932</f>
        <v>5.3776755704935432E-2</v>
      </c>
      <c r="CG911" s="130">
        <f t="shared" ref="CG911" si="17718">Y911/Y932</f>
        <v>7.1767810026385229E-2</v>
      </c>
      <c r="CH911" s="131">
        <f t="shared" ref="CH911" si="17719">Z911/Z932</f>
        <v>5.6520487477209481E-2</v>
      </c>
      <c r="CI911" s="129">
        <f t="shared" ref="CI911" si="17720">AA911/AA932</f>
        <v>4.4148171802650488E-2</v>
      </c>
      <c r="CJ911" s="135">
        <f t="shared" ref="CJ911" si="17721">AB911/AB932</f>
        <v>5.8970005659309564E-2</v>
      </c>
      <c r="CK911" s="136">
        <f t="shared" ref="CK911" si="17722">AC911/AC932</f>
        <v>5.2851397339383314E-2</v>
      </c>
    </row>
    <row r="912" spans="1:89" ht="14" thickTop="1" x14ac:dyDescent="0.15">
      <c r="A912" s="146" t="s">
        <v>20</v>
      </c>
      <c r="B912" s="196">
        <v>748</v>
      </c>
      <c r="C912" s="197">
        <v>434</v>
      </c>
      <c r="D912" s="198">
        <v>237</v>
      </c>
      <c r="E912" s="199">
        <v>252</v>
      </c>
      <c r="F912" s="196">
        <v>773</v>
      </c>
      <c r="G912" s="200">
        <v>399</v>
      </c>
      <c r="H912" s="198">
        <v>888</v>
      </c>
      <c r="I912" s="199">
        <v>632</v>
      </c>
      <c r="J912" s="196">
        <v>131</v>
      </c>
      <c r="K912" s="200">
        <v>257</v>
      </c>
      <c r="L912" s="198">
        <v>247</v>
      </c>
      <c r="M912" s="196">
        <v>620</v>
      </c>
      <c r="N912" s="201">
        <v>775</v>
      </c>
      <c r="O912" s="202">
        <v>968</v>
      </c>
      <c r="P912" s="196">
        <v>554</v>
      </c>
      <c r="Q912" s="200">
        <v>398</v>
      </c>
      <c r="R912" s="198">
        <v>643</v>
      </c>
      <c r="S912" s="199">
        <v>413</v>
      </c>
      <c r="T912" s="196">
        <v>160</v>
      </c>
      <c r="U912" s="200">
        <v>200</v>
      </c>
      <c r="V912" s="198">
        <v>314</v>
      </c>
      <c r="W912" s="199">
        <v>517</v>
      </c>
      <c r="X912" s="196">
        <v>408</v>
      </c>
      <c r="Y912" s="200">
        <v>347</v>
      </c>
      <c r="Z912" s="198">
        <v>771</v>
      </c>
      <c r="AA912" s="196">
        <v>636</v>
      </c>
      <c r="AB912" s="172">
        <f t="shared" si="17639"/>
        <v>6649</v>
      </c>
      <c r="AC912" s="173">
        <f t="shared" si="17640"/>
        <v>6073</v>
      </c>
      <c r="BI912" s="146" t="s">
        <v>20</v>
      </c>
      <c r="BJ912" s="129">
        <f>B912/B932</f>
        <v>7.7706212341574904E-2</v>
      </c>
      <c r="BK912" s="130">
        <f t="shared" ref="BK912" si="17723">C912/C932</f>
        <v>3.9162606027792819E-2</v>
      </c>
      <c r="BL912" s="131">
        <f t="shared" ref="BL912" si="17724">D912/D932</f>
        <v>6.4648117839607208E-2</v>
      </c>
      <c r="BM912" s="132">
        <f t="shared" ref="BM912" si="17725">E912/E932</f>
        <v>5.0745066451872732E-2</v>
      </c>
      <c r="BN912" s="129">
        <f t="shared" ref="BN912" si="17726">F912/F932</f>
        <v>7.715340852380477E-2</v>
      </c>
      <c r="BO912" s="130">
        <f t="shared" ref="BO912" si="17727">G912/G932</f>
        <v>4.3177145330591929E-2</v>
      </c>
      <c r="BP912" s="131">
        <f t="shared" ref="BP912" si="17728">H912/H932</f>
        <v>7.2697503069995908E-2</v>
      </c>
      <c r="BQ912" s="132">
        <f t="shared" ref="BQ912" si="17729">I912/I932</f>
        <v>4.9838340824856081E-2</v>
      </c>
      <c r="BR912" s="129">
        <f t="shared" ref="BR912" si="17730">J912/J932</f>
        <v>5.2253689668927003E-2</v>
      </c>
      <c r="BS912" s="130">
        <f t="shared" ref="BS912" si="17731">K912/K932</f>
        <v>0.11286780851998243</v>
      </c>
      <c r="BT912" s="131">
        <f t="shared" ref="BT912" si="17732">L912/L932</f>
        <v>3.6158688332601378E-2</v>
      </c>
      <c r="BU912" s="129">
        <f t="shared" ref="BU912" si="17733">M912/M932</f>
        <v>0.1023778071334214</v>
      </c>
      <c r="BV912" s="133">
        <f t="shared" ref="BV912" si="17734">N912/N932</f>
        <v>6.2359188928226582E-2</v>
      </c>
      <c r="BW912" s="134">
        <f t="shared" ref="BW912" si="17735">O912/O932</f>
        <v>7.9821885049888672E-2</v>
      </c>
      <c r="BX912" s="129">
        <f t="shared" ref="BX912" si="17736">P912/P932</f>
        <v>8.6198848607437373E-2</v>
      </c>
      <c r="BY912" s="130">
        <f t="shared" ref="BY912" si="17737">Q912/Q932</f>
        <v>6.736628300609343E-2</v>
      </c>
      <c r="BZ912" s="131">
        <f t="shared" ref="BZ912" si="17738">R912/R932</f>
        <v>8.2319805402637308E-2</v>
      </c>
      <c r="CA912" s="132">
        <f t="shared" ref="CA912" si="17739">S912/S932</f>
        <v>5.6413058325365389E-2</v>
      </c>
      <c r="CB912" s="129">
        <f t="shared" ref="CB912" si="17740">T912/T932</f>
        <v>7.6665069477719214E-2</v>
      </c>
      <c r="CC912" s="130">
        <f t="shared" ref="CC912" si="17741">U912/U932</f>
        <v>0.11655011655011654</v>
      </c>
      <c r="CD912" s="131">
        <f t="shared" ref="CD912" si="17742">V912/V932</f>
        <v>4.190018681611956E-2</v>
      </c>
      <c r="CE912" s="132">
        <f t="shared" ref="CE912" si="17743">W912/W932</f>
        <v>7.1026239868113752E-2</v>
      </c>
      <c r="CF912" s="129">
        <f t="shared" ref="CF912" si="17744">X912/X932</f>
        <v>7.217406686715018E-2</v>
      </c>
      <c r="CG912" s="130">
        <f t="shared" ref="CG912" si="17745">Y912/Y932</f>
        <v>9.1556728232189979E-2</v>
      </c>
      <c r="CH912" s="131">
        <f t="shared" ref="CH912" si="17746">Z912/Z932</f>
        <v>7.3985222147586599E-2</v>
      </c>
      <c r="CI912" s="129">
        <f t="shared" ref="CI912" si="17747">AA912/AA932</f>
        <v>5.0774389270317737E-2</v>
      </c>
      <c r="CJ912" s="135">
        <f t="shared" ref="CJ912" si="17748">AB912/AB932</f>
        <v>6.8415907804702372E-2</v>
      </c>
      <c r="CK912" s="136">
        <f t="shared" ref="CK912" si="17749">AC912/AC932</f>
        <v>6.2627616788697535E-2</v>
      </c>
    </row>
    <row r="913" spans="1:89" ht="14" thickBot="1" x14ac:dyDescent="0.2">
      <c r="A913" s="137" t="s">
        <v>21</v>
      </c>
      <c r="B913" s="189">
        <v>794</v>
      </c>
      <c r="C913" s="190">
        <v>468</v>
      </c>
      <c r="D913" s="191">
        <v>244</v>
      </c>
      <c r="E913" s="192">
        <v>308</v>
      </c>
      <c r="F913" s="189">
        <v>848</v>
      </c>
      <c r="G913" s="193">
        <v>390</v>
      </c>
      <c r="H913" s="191">
        <v>851</v>
      </c>
      <c r="I913" s="192">
        <v>696</v>
      </c>
      <c r="J913" s="189">
        <v>91</v>
      </c>
      <c r="K913" s="193">
        <v>290</v>
      </c>
      <c r="L913" s="191">
        <v>239</v>
      </c>
      <c r="M913" s="189">
        <v>658</v>
      </c>
      <c r="N913" s="194">
        <v>728</v>
      </c>
      <c r="O913" s="195">
        <v>1119</v>
      </c>
      <c r="P913" s="189">
        <v>448</v>
      </c>
      <c r="Q913" s="193">
        <v>471</v>
      </c>
      <c r="R913" s="191">
        <v>662</v>
      </c>
      <c r="S913" s="192">
        <v>419</v>
      </c>
      <c r="T913" s="189">
        <v>79</v>
      </c>
      <c r="U913" s="193">
        <v>226</v>
      </c>
      <c r="V913" s="191">
        <v>272</v>
      </c>
      <c r="W913" s="192">
        <v>593</v>
      </c>
      <c r="X913" s="189">
        <v>381</v>
      </c>
      <c r="Y913" s="193">
        <v>353</v>
      </c>
      <c r="Z913" s="191">
        <v>779</v>
      </c>
      <c r="AA913" s="189">
        <v>759</v>
      </c>
      <c r="AB913" s="172">
        <f t="shared" si="17639"/>
        <v>6416</v>
      </c>
      <c r="AC913" s="173">
        <f t="shared" si="17640"/>
        <v>6750</v>
      </c>
      <c r="AE913" s="272" t="s">
        <v>85</v>
      </c>
      <c r="BI913" s="137" t="s">
        <v>21</v>
      </c>
      <c r="BJ913" s="129">
        <f>B913/B932</f>
        <v>8.2484936629960523E-2</v>
      </c>
      <c r="BK913" s="130">
        <f t="shared" ref="BK913" si="17750">C913/C932</f>
        <v>4.2230644288034649E-2</v>
      </c>
      <c r="BL913" s="131">
        <f t="shared" ref="BL913" si="17751">D913/D932</f>
        <v>6.6557555919258049E-2</v>
      </c>
      <c r="BM913" s="132">
        <f t="shared" ref="BM913" si="17752">E913/E932</f>
        <v>6.202174788562223E-2</v>
      </c>
      <c r="BN913" s="129">
        <f t="shared" ref="BN913" si="17753">F913/F932</f>
        <v>8.4639185547459833E-2</v>
      </c>
      <c r="BO913" s="130">
        <f t="shared" ref="BO913" si="17754">G913/G932</f>
        <v>4.2203224759225194E-2</v>
      </c>
      <c r="BP913" s="131">
        <f t="shared" ref="BP913" si="17755">H913/H932</f>
        <v>6.9668440442079413E-2</v>
      </c>
      <c r="BQ913" s="132">
        <f t="shared" ref="BQ913" si="17756">I913/I932</f>
        <v>5.4885261414714927E-2</v>
      </c>
      <c r="BR913" s="129">
        <f t="shared" ref="BR913" si="17757">J913/J932</f>
        <v>3.6298364579178302E-2</v>
      </c>
      <c r="BS913" s="130">
        <f t="shared" ref="BS913" si="17758">K913/K932</f>
        <v>0.12736056214317085</v>
      </c>
      <c r="BT913" s="131">
        <f t="shared" ref="BT913" si="17759">L913/L932</f>
        <v>3.4987556726687165E-2</v>
      </c>
      <c r="BU913" s="129">
        <f t="shared" ref="BU913" si="17760">M913/M932</f>
        <v>0.10865257595772787</v>
      </c>
      <c r="BV913" s="133">
        <f t="shared" ref="BV913" si="17761">N913/N932</f>
        <v>5.8577405857740586E-2</v>
      </c>
      <c r="BW913" s="134">
        <f t="shared" ref="BW913" si="17762">O913/O932</f>
        <v>9.2273439432670898E-2</v>
      </c>
      <c r="BX913" s="129">
        <f t="shared" ref="BX913" si="17763">P913/P932</f>
        <v>6.9705928115761637E-2</v>
      </c>
      <c r="BY913" s="130">
        <f t="shared" ref="BY913" si="17764">Q913/Q932</f>
        <v>7.9722410291130669E-2</v>
      </c>
      <c r="BZ913" s="131">
        <f t="shared" ref="BZ913" si="17765">R913/R932</f>
        <v>8.4752272436307771E-2</v>
      </c>
      <c r="CA913" s="132">
        <f t="shared" ref="CA913" si="17766">S913/S932</f>
        <v>5.7232618494741157E-2</v>
      </c>
      <c r="CB913" s="129">
        <f t="shared" ref="CB913" si="17767">T913/T932</f>
        <v>3.7853378054623861E-2</v>
      </c>
      <c r="CC913" s="130">
        <f t="shared" ref="CC913" si="17768">U913/U932</f>
        <v>0.13170163170163171</v>
      </c>
      <c r="CD913" s="131">
        <f t="shared" ref="CD913" si="17769">V913/V932</f>
        <v>3.6295703229250069E-2</v>
      </c>
      <c r="CE913" s="132">
        <f t="shared" ref="CE913" si="17770">W913/W932</f>
        <v>8.1467234510234923E-2</v>
      </c>
      <c r="CF913" s="129">
        <f t="shared" ref="CF913" si="17771">X913/X932</f>
        <v>6.7397841853882895E-2</v>
      </c>
      <c r="CG913" s="130">
        <f t="shared" ref="CG913" si="17772">Y913/Y932</f>
        <v>9.3139841688654357E-2</v>
      </c>
      <c r="CH913" s="131">
        <f t="shared" ref="CH913" si="17773">Z913/Z932</f>
        <v>7.4752902792438347E-2</v>
      </c>
      <c r="CI913" s="129">
        <f t="shared" ref="CI913" si="17774">AA913/AA932</f>
        <v>6.0593964553728244E-2</v>
      </c>
      <c r="CJ913" s="135">
        <f t="shared" ref="CJ913" si="17775">AB913/AB932</f>
        <v>6.6018418480218138E-2</v>
      </c>
      <c r="CK913" s="136">
        <f t="shared" ref="CK913" si="17776">AC913/AC932</f>
        <v>6.9609157471382896E-2</v>
      </c>
    </row>
    <row r="914" spans="1:89" ht="15" thickTop="1" thickBot="1" x14ac:dyDescent="0.2">
      <c r="A914" s="146" t="s">
        <v>22</v>
      </c>
      <c r="B914" s="196">
        <v>723</v>
      </c>
      <c r="C914" s="197">
        <v>892</v>
      </c>
      <c r="D914" s="198">
        <v>239</v>
      </c>
      <c r="E914" s="199">
        <v>238</v>
      </c>
      <c r="F914" s="196">
        <v>1043</v>
      </c>
      <c r="G914" s="200">
        <v>334</v>
      </c>
      <c r="H914" s="198">
        <v>862</v>
      </c>
      <c r="I914" s="199">
        <v>775</v>
      </c>
      <c r="J914" s="196">
        <v>139</v>
      </c>
      <c r="K914" s="200">
        <v>327</v>
      </c>
      <c r="L914" s="198">
        <v>231</v>
      </c>
      <c r="M914" s="196">
        <v>636</v>
      </c>
      <c r="N914" s="201">
        <v>692</v>
      </c>
      <c r="O914" s="202">
        <v>1048</v>
      </c>
      <c r="P914" s="196">
        <v>461</v>
      </c>
      <c r="Q914" s="200">
        <v>356</v>
      </c>
      <c r="R914" s="198">
        <v>608</v>
      </c>
      <c r="S914" s="199">
        <v>413</v>
      </c>
      <c r="T914" s="196">
        <v>69</v>
      </c>
      <c r="U914" s="200">
        <v>130</v>
      </c>
      <c r="V914" s="198">
        <v>358</v>
      </c>
      <c r="W914" s="199">
        <v>635</v>
      </c>
      <c r="X914" s="196">
        <v>342</v>
      </c>
      <c r="Y914" s="200">
        <v>283</v>
      </c>
      <c r="Z914" s="198">
        <v>717</v>
      </c>
      <c r="AA914" s="196">
        <v>667</v>
      </c>
      <c r="AB914" s="172">
        <f t="shared" si="17639"/>
        <v>6484</v>
      </c>
      <c r="AC914" s="173">
        <f t="shared" si="17640"/>
        <v>6734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7.510907957614793E-2</v>
      </c>
      <c r="BK914" s="130">
        <f t="shared" ref="BK914" si="17777">C914/C932</f>
        <v>8.0490886121638697E-2</v>
      </c>
      <c r="BL914" s="131">
        <f t="shared" ref="BL914" si="17778">D914/D932</f>
        <v>6.5193671576650306E-2</v>
      </c>
      <c r="BM914" s="132">
        <f t="shared" ref="BM914" si="17779">E914/E932</f>
        <v>4.7925896093435359E-2</v>
      </c>
      <c r="BN914" s="129">
        <f t="shared" ref="BN914" si="17780">F914/F932</f>
        <v>0.10410220580896297</v>
      </c>
      <c r="BO914" s="130">
        <f t="shared" ref="BO914" si="17781">G914/G932</f>
        <v>3.6143274537387728E-2</v>
      </c>
      <c r="BP914" s="131">
        <f t="shared" ref="BP914" si="17782">H914/H932</f>
        <v>7.0568972574703237E-2</v>
      </c>
      <c r="BQ914" s="132">
        <f t="shared" ref="BQ914" si="17783">I914/I932</f>
        <v>6.111505401782194E-2</v>
      </c>
      <c r="BR914" s="129">
        <f t="shared" ref="BR914" si="17784">J914/J932</f>
        <v>5.5444754686876742E-2</v>
      </c>
      <c r="BS914" s="130">
        <f t="shared" ref="BS914" si="17785">K914/K932</f>
        <v>0.14361001317523056</v>
      </c>
      <c r="BT914" s="131">
        <f t="shared" ref="BT914" si="17786">L914/L932</f>
        <v>3.3816425120772944E-2</v>
      </c>
      <c r="BU914" s="129">
        <f t="shared" ref="BU914" si="17787">M914/M932</f>
        <v>0.10501981505944517</v>
      </c>
      <c r="BV914" s="133">
        <f t="shared" ref="BV914" si="17788">N914/N932</f>
        <v>5.5680720952687481E-2</v>
      </c>
      <c r="BW914" s="134">
        <f t="shared" ref="BW914" si="17789">O914/O932</f>
        <v>8.6418735054011708E-2</v>
      </c>
      <c r="BX914" s="129">
        <f t="shared" ref="BX914" si="17790">P914/P932</f>
        <v>7.1728644779835066E-2</v>
      </c>
      <c r="BY914" s="130">
        <f t="shared" ref="BY914" si="17791">Q914/Q932</f>
        <v>6.025727826675694E-2</v>
      </c>
      <c r="BZ914" s="131">
        <f t="shared" ref="BZ914" si="17792">R914/R932</f>
        <v>7.7838945077454869E-2</v>
      </c>
      <c r="CA914" s="132">
        <f t="shared" ref="CA914" si="17793">S914/S932</f>
        <v>5.6413058325365389E-2</v>
      </c>
      <c r="CB914" s="129">
        <f t="shared" ref="CB914" si="17794">T914/T932</f>
        <v>3.3061811212266409E-2</v>
      </c>
      <c r="CC914" s="130">
        <f t="shared" ref="CC914" si="17795">U914/U932</f>
        <v>7.575757575757576E-2</v>
      </c>
      <c r="CD914" s="131">
        <f t="shared" ref="CD914" si="17796">V914/V932</f>
        <v>4.7771550573792371E-2</v>
      </c>
      <c r="CE914" s="132">
        <f t="shared" ref="CE914" si="17797">W914/W932</f>
        <v>8.7237257865091358E-2</v>
      </c>
      <c r="CF914" s="129">
        <f t="shared" ref="CF914" si="17798">X914/X932</f>
        <v>6.0498850168052364E-2</v>
      </c>
      <c r="CG914" s="130">
        <f t="shared" ref="CG914" si="17799">Y914/Y932</f>
        <v>7.4670184696569927E-2</v>
      </c>
      <c r="CH914" s="131">
        <f t="shared" ref="CH914" si="17800">Z914/Z932</f>
        <v>6.8803377794837348E-2</v>
      </c>
      <c r="CI914" s="129">
        <f t="shared" ref="CI914" si="17801">AA914/AA932</f>
        <v>5.3249241577518758E-2</v>
      </c>
      <c r="CJ914" s="135">
        <f t="shared" ref="CJ914" si="17802">AB914/AB932</f>
        <v>6.6718114935432421E-2</v>
      </c>
      <c r="CK914" s="136">
        <f t="shared" ref="CK914" si="17803">AC914/AC932</f>
        <v>6.9444157987006289E-2</v>
      </c>
    </row>
    <row r="915" spans="1:89" ht="15" thickTop="1" thickBot="1" x14ac:dyDescent="0.2">
      <c r="A915" s="137" t="s">
        <v>23</v>
      </c>
      <c r="B915" s="189">
        <v>548</v>
      </c>
      <c r="C915" s="190">
        <v>567</v>
      </c>
      <c r="D915" s="191">
        <v>257</v>
      </c>
      <c r="E915" s="192">
        <v>245</v>
      </c>
      <c r="F915" s="189">
        <v>786</v>
      </c>
      <c r="G915" s="193">
        <v>266</v>
      </c>
      <c r="H915" s="191">
        <v>692</v>
      </c>
      <c r="I915" s="192">
        <v>612</v>
      </c>
      <c r="J915" s="189">
        <v>140</v>
      </c>
      <c r="K915" s="193">
        <v>179</v>
      </c>
      <c r="L915" s="191">
        <v>238</v>
      </c>
      <c r="M915" s="189">
        <v>602</v>
      </c>
      <c r="N915" s="194">
        <v>668</v>
      </c>
      <c r="O915" s="195">
        <v>839</v>
      </c>
      <c r="P915" s="189">
        <v>350</v>
      </c>
      <c r="Q915" s="193">
        <v>265</v>
      </c>
      <c r="R915" s="191">
        <v>553</v>
      </c>
      <c r="S915" s="192">
        <v>392</v>
      </c>
      <c r="T915" s="189">
        <v>121</v>
      </c>
      <c r="U915" s="193">
        <v>118</v>
      </c>
      <c r="V915" s="191">
        <v>303</v>
      </c>
      <c r="W915" s="192">
        <v>634</v>
      </c>
      <c r="X915" s="189">
        <v>290</v>
      </c>
      <c r="Y915" s="193">
        <v>240</v>
      </c>
      <c r="Z915" s="191">
        <v>642</v>
      </c>
      <c r="AA915" s="189">
        <v>731</v>
      </c>
      <c r="AB915" s="172">
        <f t="shared" si="17639"/>
        <v>5588</v>
      </c>
      <c r="AC915" s="173">
        <f t="shared" si="17640"/>
        <v>5690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5.6929150218159155E-2</v>
      </c>
      <c r="BK915" s="130">
        <f t="shared" ref="BK915" si="17804">C915/C932</f>
        <v>5.1164049810503522E-2</v>
      </c>
      <c r="BL915" s="131">
        <f t="shared" ref="BL915" si="17805">D915/D932</f>
        <v>7.0103655210038182E-2</v>
      </c>
      <c r="BM915" s="132">
        <f t="shared" ref="BM915" si="17806">E915/E932</f>
        <v>4.9335481272654046E-2</v>
      </c>
      <c r="BN915" s="129">
        <f t="shared" ref="BN915" si="17807">F915/F932</f>
        <v>7.845094320790498E-2</v>
      </c>
      <c r="BO915" s="130">
        <f t="shared" ref="BO915" si="17808">G915/G932</f>
        <v>2.878476355372795E-2</v>
      </c>
      <c r="BP915" s="131">
        <f t="shared" ref="BP915" si="17809">H915/H932</f>
        <v>5.6651657797789606E-2</v>
      </c>
      <c r="BQ915" s="132">
        <f t="shared" ref="BQ915" si="17810">I915/I932</f>
        <v>4.8261178140525197E-2</v>
      </c>
      <c r="BR915" s="129">
        <f t="shared" ref="BR915" si="17811">J915/J932</f>
        <v>5.584363781412046E-2</v>
      </c>
      <c r="BS915" s="130">
        <f t="shared" ref="BS915" si="17812">K915/K932</f>
        <v>7.8612209046991649E-2</v>
      </c>
      <c r="BT915" s="131">
        <f t="shared" ref="BT915" si="17813">L915/L932</f>
        <v>3.4841165275947883E-2</v>
      </c>
      <c r="BU915" s="129">
        <f t="shared" ref="BU915" si="17814">M915/M932</f>
        <v>9.9405548216644643E-2</v>
      </c>
      <c r="BV915" s="133">
        <f t="shared" ref="BV915" si="17815">N915/N932</f>
        <v>5.3749597682652077E-2</v>
      </c>
      <c r="BW915" s="134">
        <f t="shared" ref="BW915" si="17816">O915/O932</f>
        <v>6.9184464418240291E-2</v>
      </c>
      <c r="BX915" s="129">
        <f t="shared" ref="BX915" si="17817">P915/P932</f>
        <v>5.4457756340438777E-2</v>
      </c>
      <c r="BY915" s="130">
        <f t="shared" ref="BY915" si="17818">Q915/Q932</f>
        <v>4.4854434664861206E-2</v>
      </c>
      <c r="BZ915" s="131">
        <f t="shared" ref="BZ915" si="17819">R915/R932</f>
        <v>7.0797593137882475E-2</v>
      </c>
      <c r="CA915" s="132">
        <f t="shared" ref="CA915" si="17820">S915/S932</f>
        <v>5.35445977325502E-2</v>
      </c>
      <c r="CB915" s="129">
        <f t="shared" ref="CB915" si="17821">T915/T932</f>
        <v>5.7977958792525153E-2</v>
      </c>
      <c r="CC915" s="130">
        <f t="shared" ref="CC915" si="17822">U915/U932</f>
        <v>6.8764568764568768E-2</v>
      </c>
      <c r="CD915" s="131">
        <f t="shared" ref="CD915" si="17823">V915/V932</f>
        <v>4.0432345876701359E-2</v>
      </c>
      <c r="CE915" s="132">
        <f t="shared" ref="CE915" si="17824">W915/W932</f>
        <v>8.7099876356642403E-2</v>
      </c>
      <c r="CF915" s="129">
        <f t="shared" ref="CF915" si="17825">X915/X932</f>
        <v>5.1300194586944986E-2</v>
      </c>
      <c r="CG915" s="130">
        <f t="shared" ref="CG915" si="17826">Y915/Y932</f>
        <v>6.3324538258575203E-2</v>
      </c>
      <c r="CH915" s="131">
        <f t="shared" ref="CH915" si="17827">Z915/Z932</f>
        <v>6.1606371749352268E-2</v>
      </c>
      <c r="CI915" s="129">
        <f t="shared" ref="CI915" si="17828">AA915/AA932</f>
        <v>5.8358614082707969E-2</v>
      </c>
      <c r="CJ915" s="135">
        <f t="shared" ref="CJ915" si="17829">AB915/AB932</f>
        <v>5.7498585172608939E-2</v>
      </c>
      <c r="CK915" s="136">
        <f t="shared" ref="CK915" si="17830">AC915/AC932</f>
        <v>5.8677941631432404E-2</v>
      </c>
    </row>
    <row r="916" spans="1:89" ht="14" thickTop="1" x14ac:dyDescent="0.15">
      <c r="A916" s="146" t="s">
        <v>24</v>
      </c>
      <c r="B916" s="203">
        <v>526</v>
      </c>
      <c r="C916" s="197">
        <v>497</v>
      </c>
      <c r="D916" s="198">
        <v>243</v>
      </c>
      <c r="E916" s="199">
        <v>263</v>
      </c>
      <c r="F916" s="196">
        <v>705</v>
      </c>
      <c r="G916" s="200">
        <v>323</v>
      </c>
      <c r="H916" s="198">
        <v>672</v>
      </c>
      <c r="I916" s="199">
        <v>728</v>
      </c>
      <c r="J916" s="196">
        <v>137</v>
      </c>
      <c r="K916" s="200">
        <v>141</v>
      </c>
      <c r="L916" s="198">
        <v>271</v>
      </c>
      <c r="M916" s="196">
        <v>462</v>
      </c>
      <c r="N916" s="201">
        <v>612</v>
      </c>
      <c r="O916" s="204">
        <v>711</v>
      </c>
      <c r="P916" s="196">
        <v>271</v>
      </c>
      <c r="Q916" s="200">
        <v>313</v>
      </c>
      <c r="R916" s="198">
        <v>498</v>
      </c>
      <c r="S916" s="199">
        <v>368</v>
      </c>
      <c r="T916" s="196">
        <v>103</v>
      </c>
      <c r="U916" s="200">
        <v>97</v>
      </c>
      <c r="V916" s="198">
        <v>324</v>
      </c>
      <c r="W916" s="205">
        <v>461</v>
      </c>
      <c r="X916" s="196">
        <v>258</v>
      </c>
      <c r="Y916" s="200">
        <v>194</v>
      </c>
      <c r="Z916" s="198">
        <v>641</v>
      </c>
      <c r="AA916" s="196">
        <v>765</v>
      </c>
      <c r="AB916" s="172">
        <f t="shared" si="17639"/>
        <v>5261</v>
      </c>
      <c r="AC916" s="173">
        <f t="shared" si="17640"/>
        <v>5323</v>
      </c>
      <c r="AE916" s="275" t="str">
        <f>$AE$17</f>
        <v>17:00 - 17:59</v>
      </c>
      <c r="AF916" s="126">
        <f t="shared" ref="AF916:AU918" si="17831">SUMIF($A$9:$A$32,$AE916,B$908:B$931)</f>
        <v>645</v>
      </c>
      <c r="AG916" s="186">
        <f t="shared" si="17831"/>
        <v>1239</v>
      </c>
      <c r="AH916" s="127">
        <f t="shared" si="17831"/>
        <v>314</v>
      </c>
      <c r="AI916" s="180">
        <f t="shared" si="17831"/>
        <v>439</v>
      </c>
      <c r="AJ916" s="126">
        <f t="shared" si="17831"/>
        <v>680</v>
      </c>
      <c r="AK916" s="128">
        <f t="shared" si="17831"/>
        <v>1076</v>
      </c>
      <c r="AL916" s="127">
        <f t="shared" si="17831"/>
        <v>998</v>
      </c>
      <c r="AM916" s="180">
        <f t="shared" si="17831"/>
        <v>1270</v>
      </c>
      <c r="AN916" s="126">
        <f t="shared" si="17831"/>
        <v>288</v>
      </c>
      <c r="AO916" s="128">
        <f t="shared" si="17831"/>
        <v>82</v>
      </c>
      <c r="AP916" s="127">
        <f t="shared" si="17831"/>
        <v>828</v>
      </c>
      <c r="AQ916" s="126">
        <f t="shared" si="17831"/>
        <v>214</v>
      </c>
      <c r="AR916" s="179">
        <f t="shared" si="17831"/>
        <v>1262</v>
      </c>
      <c r="AS916" s="181">
        <f t="shared" si="17831"/>
        <v>852</v>
      </c>
      <c r="AT916" s="126">
        <f t="shared" si="17831"/>
        <v>594</v>
      </c>
      <c r="AU916" s="128">
        <f t="shared" si="17831"/>
        <v>473</v>
      </c>
      <c r="AV916" s="127">
        <f t="shared" ref="AP916:BE918" si="17832">SUMIF($A$9:$A$32,$AE916,R$908:R$931)</f>
        <v>507</v>
      </c>
      <c r="AW916" s="180">
        <f t="shared" si="17832"/>
        <v>689</v>
      </c>
      <c r="AX916" s="126">
        <f t="shared" si="17832"/>
        <v>270</v>
      </c>
      <c r="AY916" s="128">
        <f t="shared" si="17832"/>
        <v>49</v>
      </c>
      <c r="AZ916" s="127">
        <f t="shared" si="17832"/>
        <v>737</v>
      </c>
      <c r="BA916" s="180">
        <f t="shared" si="17832"/>
        <v>455</v>
      </c>
      <c r="BB916" s="126">
        <f t="shared" si="17832"/>
        <v>599</v>
      </c>
      <c r="BC916" s="128">
        <f t="shared" si="17832"/>
        <v>267</v>
      </c>
      <c r="BD916" s="184">
        <f t="shared" si="17832"/>
        <v>735</v>
      </c>
      <c r="BE916" s="185">
        <f t="shared" si="17832"/>
        <v>1120</v>
      </c>
      <c r="BF916" s="170">
        <f>AF916+AH916+AJ916+AL916+AN916+AP916+AR916+AT916+AV916+AX916+AZ916+BB916+BD916</f>
        <v>8457</v>
      </c>
      <c r="BG916" s="171">
        <f>AG916+AI916+AK916+AM916+AO916+AQ916+AS916+AU916+AW916+AY916+BA916+BC916+BE916</f>
        <v>8225</v>
      </c>
      <c r="BI916" s="146" t="s">
        <v>24</v>
      </c>
      <c r="BJ916" s="129">
        <f>B916/B932</f>
        <v>5.4643673384583417E-2</v>
      </c>
      <c r="BK916" s="130">
        <f t="shared" ref="BK916" si="17833">C916/C932</f>
        <v>4.4847500451182097E-2</v>
      </c>
      <c r="BL916" s="131">
        <f t="shared" ref="BL916" si="17834">D916/D932</f>
        <v>6.62847790507365E-2</v>
      </c>
      <c r="BM916" s="132">
        <f t="shared" ref="BM916" si="17835">E916/E932</f>
        <v>5.2960128876359244E-2</v>
      </c>
      <c r="BN916" s="129">
        <f t="shared" ref="BN916" si="17836">F916/F932</f>
        <v>7.0366304022357523E-2</v>
      </c>
      <c r="BO916" s="130">
        <f t="shared" ref="BO916" si="17837">G916/G932</f>
        <v>3.4952927172383942E-2</v>
      </c>
      <c r="BP916" s="131">
        <f t="shared" ref="BP916" si="17838">H916/H932</f>
        <v>5.501432664756447E-2</v>
      </c>
      <c r="BQ916" s="132">
        <f t="shared" ref="BQ916" si="17839">I916/I932</f>
        <v>5.7408721709644353E-2</v>
      </c>
      <c r="BR916" s="129">
        <f t="shared" ref="BR916" si="17840">J916/J932</f>
        <v>5.4646988432389312E-2</v>
      </c>
      <c r="BS916" s="130">
        <f t="shared" ref="BS916" si="17841">K916/K932</f>
        <v>6.1923583662714096E-2</v>
      </c>
      <c r="BT916" s="131">
        <f t="shared" ref="BT916" si="17842">L916/L932</f>
        <v>3.9672083150344019E-2</v>
      </c>
      <c r="BU916" s="129">
        <f t="shared" ref="BU916" si="17843">M916/M932</f>
        <v>7.6287978863936595E-2</v>
      </c>
      <c r="BV916" s="133">
        <f t="shared" ref="BV916" si="17844">N916/N932</f>
        <v>4.9243643385902799E-2</v>
      </c>
      <c r="BW916" s="134">
        <f t="shared" ref="BW916" si="17845">O916/O932</f>
        <v>5.8629504411643441E-2</v>
      </c>
      <c r="BX916" s="129">
        <f t="shared" ref="BX916" si="17846">P916/P932</f>
        <v>4.2165862766454024E-2</v>
      </c>
      <c r="BY916" s="130">
        <f t="shared" ref="BY916" si="17847">Q916/Q932</f>
        <v>5.2979011509817195E-2</v>
      </c>
      <c r="BZ916" s="131">
        <f t="shared" ref="BZ916" si="17848">R916/R932</f>
        <v>6.3756241198310082E-2</v>
      </c>
      <c r="CA916" s="132">
        <f t="shared" ref="CA916" si="17849">S916/S932</f>
        <v>5.0266357055047124E-2</v>
      </c>
      <c r="CB916" s="129">
        <f t="shared" ref="CB916" si="17850">T916/T932</f>
        <v>4.9353138476281741E-2</v>
      </c>
      <c r="CC916" s="130">
        <f t="shared" ref="CC916" si="17851">U916/U932</f>
        <v>5.6526806526806528E-2</v>
      </c>
      <c r="CD916" s="131">
        <f t="shared" ref="CD916" si="17852">V916/V932</f>
        <v>4.3234587670136111E-2</v>
      </c>
      <c r="CE916" s="132">
        <f t="shared" ref="CE916" si="17853">W916/W932</f>
        <v>6.3332875394971844E-2</v>
      </c>
      <c r="CF916" s="129">
        <f t="shared" ref="CF916" si="17854">X916/X932</f>
        <v>4.5639483460109674E-2</v>
      </c>
      <c r="CG916" s="130">
        <f t="shared" ref="CG916" si="17855">Y916/Y932</f>
        <v>5.1187335092348282E-2</v>
      </c>
      <c r="CH916" s="131">
        <f t="shared" ref="CH916" si="17856">Z916/Z932</f>
        <v>6.1510411668745803E-2</v>
      </c>
      <c r="CI916" s="129">
        <f t="shared" ref="CI916" si="17857">AA916/AA932</f>
        <v>6.1072968226089736E-2</v>
      </c>
      <c r="CJ916" s="135">
        <f t="shared" ref="CJ916" si="17858">AB916/AB932</f>
        <v>5.4133868395328494E-2</v>
      </c>
      <c r="CK916" s="136">
        <f t="shared" ref="CK916" si="17859">AC916/AC932</f>
        <v>5.489326595854388E-2</v>
      </c>
    </row>
    <row r="917" spans="1:89" x14ac:dyDescent="0.15">
      <c r="A917" s="137" t="s">
        <v>25</v>
      </c>
      <c r="B917" s="206">
        <v>495</v>
      </c>
      <c r="C917" s="190">
        <v>582</v>
      </c>
      <c r="D917" s="191">
        <v>206</v>
      </c>
      <c r="E917" s="192">
        <v>256</v>
      </c>
      <c r="F917" s="189">
        <v>532</v>
      </c>
      <c r="G917" s="193">
        <v>343</v>
      </c>
      <c r="H917" s="191">
        <v>667</v>
      </c>
      <c r="I917" s="192">
        <v>619</v>
      </c>
      <c r="J917" s="189">
        <v>101</v>
      </c>
      <c r="K917" s="190">
        <v>138</v>
      </c>
      <c r="L917" s="191">
        <v>313</v>
      </c>
      <c r="M917" s="189">
        <v>370</v>
      </c>
      <c r="N917" s="194">
        <v>567</v>
      </c>
      <c r="O917" s="207">
        <v>679</v>
      </c>
      <c r="P917" s="189">
        <v>338</v>
      </c>
      <c r="Q917" s="190">
        <v>245</v>
      </c>
      <c r="R917" s="191">
        <v>496</v>
      </c>
      <c r="S917" s="192">
        <v>381</v>
      </c>
      <c r="T917" s="198">
        <v>102</v>
      </c>
      <c r="U917" s="189">
        <v>107</v>
      </c>
      <c r="V917" s="191">
        <v>347</v>
      </c>
      <c r="W917" s="208">
        <v>389</v>
      </c>
      <c r="X917" s="189">
        <v>265</v>
      </c>
      <c r="Y917" s="193">
        <v>198</v>
      </c>
      <c r="Z917" s="191">
        <v>683</v>
      </c>
      <c r="AA917" s="189">
        <v>730</v>
      </c>
      <c r="AB917" s="172">
        <f t="shared" si="17639"/>
        <v>5112</v>
      </c>
      <c r="AC917" s="173">
        <f t="shared" si="17640"/>
        <v>5037</v>
      </c>
      <c r="AE917" s="277" t="str">
        <f>$AE$18</f>
        <v>18:00 - 18:59</v>
      </c>
      <c r="AF917" s="126">
        <f t="shared" si="17831"/>
        <v>791</v>
      </c>
      <c r="AG917" s="190">
        <f t="shared" si="17831"/>
        <v>1155</v>
      </c>
      <c r="AH917" s="191">
        <f t="shared" si="17831"/>
        <v>244</v>
      </c>
      <c r="AI917" s="192">
        <f t="shared" si="17831"/>
        <v>470</v>
      </c>
      <c r="AJ917" s="278">
        <f t="shared" si="17831"/>
        <v>439</v>
      </c>
      <c r="AK917" s="193">
        <f t="shared" si="17831"/>
        <v>987</v>
      </c>
      <c r="AL917" s="191">
        <f t="shared" si="17831"/>
        <v>891</v>
      </c>
      <c r="AM917" s="192">
        <f t="shared" si="17831"/>
        <v>1174</v>
      </c>
      <c r="AN917" s="278">
        <f t="shared" si="17831"/>
        <v>234</v>
      </c>
      <c r="AO917" s="193">
        <f t="shared" si="17831"/>
        <v>80</v>
      </c>
      <c r="AP917" s="191">
        <f t="shared" si="17832"/>
        <v>778</v>
      </c>
      <c r="AQ917" s="278">
        <f t="shared" si="17832"/>
        <v>245</v>
      </c>
      <c r="AR917" s="194">
        <f t="shared" si="17832"/>
        <v>948</v>
      </c>
      <c r="AS917" s="195">
        <f t="shared" si="17832"/>
        <v>694</v>
      </c>
      <c r="AT917" s="278">
        <f t="shared" si="17832"/>
        <v>465</v>
      </c>
      <c r="AU917" s="193">
        <f t="shared" si="17832"/>
        <v>500</v>
      </c>
      <c r="AV917" s="191">
        <f t="shared" si="17832"/>
        <v>511</v>
      </c>
      <c r="AW917" s="192">
        <f t="shared" si="17832"/>
        <v>630</v>
      </c>
      <c r="AX917" s="278">
        <f t="shared" si="17832"/>
        <v>210</v>
      </c>
      <c r="AY917" s="193">
        <f t="shared" si="17832"/>
        <v>46</v>
      </c>
      <c r="AZ917" s="191">
        <f t="shared" si="17832"/>
        <v>764</v>
      </c>
      <c r="BA917" s="192">
        <f t="shared" si="17832"/>
        <v>458</v>
      </c>
      <c r="BB917" s="278">
        <f t="shared" si="17832"/>
        <v>495</v>
      </c>
      <c r="BC917" s="193">
        <f t="shared" si="17832"/>
        <v>249</v>
      </c>
      <c r="BD917" s="191">
        <f t="shared" si="17832"/>
        <v>606</v>
      </c>
      <c r="BE917" s="278">
        <f t="shared" si="17832"/>
        <v>1197</v>
      </c>
      <c r="BF917" s="172">
        <f>SUM(AF917,AH917,AJ917,AL917,AN917,AP917,AR917,AT917,AV917,AX917,AZ917,BB917,BD917)</f>
        <v>7376</v>
      </c>
      <c r="BG917" s="173">
        <f>SUM(AG917,AI917,AK917,AM917,AO917,AQ917,AS917,AU917,AW917,AY917,BA917,BC917,BE917)</f>
        <v>7885</v>
      </c>
      <c r="BI917" s="137" t="s">
        <v>25</v>
      </c>
      <c r="BJ917" s="129">
        <f>B917/B932</f>
        <v>5.1423228755453979E-2</v>
      </c>
      <c r="BK917" s="130">
        <f t="shared" ref="BK917" si="17860">C917/C932</f>
        <v>5.2517596101786683E-2</v>
      </c>
      <c r="BL917" s="131">
        <f t="shared" ref="BL917" si="17861">D917/D932</f>
        <v>5.6192034915439171E-2</v>
      </c>
      <c r="BM917" s="132">
        <f t="shared" ref="BM917" si="17862">E917/E932</f>
        <v>5.1550543697140558E-2</v>
      </c>
      <c r="BN917" s="129">
        <f t="shared" ref="BN917" si="17863">F917/F932</f>
        <v>5.3099111687793195E-2</v>
      </c>
      <c r="BO917" s="130">
        <f t="shared" ref="BO917" si="17864">G917/G932</f>
        <v>3.7117195108754462E-2</v>
      </c>
      <c r="BP917" s="131">
        <f t="shared" ref="BP917" si="17865">H917/H932</f>
        <v>5.4604993860008187E-2</v>
      </c>
      <c r="BQ917" s="132">
        <f t="shared" ref="BQ917" si="17866">I917/I932</f>
        <v>4.8813185080041004E-2</v>
      </c>
      <c r="BR917" s="129">
        <f t="shared" ref="BR917" si="17867">J917/J932</f>
        <v>4.0287195851615477E-2</v>
      </c>
      <c r="BS917" s="130">
        <f t="shared" ref="BS917" si="17868">K917/K932</f>
        <v>6.0606060606060608E-2</v>
      </c>
      <c r="BT917" s="131">
        <f t="shared" ref="BT917" si="17869">L917/L932</f>
        <v>4.5820524081393643E-2</v>
      </c>
      <c r="BU917" s="129">
        <f t="shared" ref="BU917" si="17870">M917/M932</f>
        <v>6.1096433289299867E-2</v>
      </c>
      <c r="BV917" s="133">
        <f t="shared" ref="BV917" si="17871">N917/N932</f>
        <v>4.5622787254586419E-2</v>
      </c>
      <c r="BW917" s="134">
        <f t="shared" ref="BW917" si="17872">O917/O932</f>
        <v>5.5990764409994224E-2</v>
      </c>
      <c r="BX917" s="129">
        <f t="shared" ref="BX917" si="17873">P917/P932</f>
        <v>5.2590633265909445E-2</v>
      </c>
      <c r="BY917" s="130">
        <f t="shared" ref="BY917" si="17874">Q917/Q932</f>
        <v>4.1469194312796206E-2</v>
      </c>
      <c r="BZ917" s="131">
        <f t="shared" ref="BZ917" si="17875">R917/R932</f>
        <v>6.3500192036871073E-2</v>
      </c>
      <c r="CA917" s="132">
        <f t="shared" ref="CA917" si="17876">S917/S932</f>
        <v>5.204207075536129E-2</v>
      </c>
      <c r="CB917" s="129">
        <f t="shared" ref="CB917" si="17877">T917/T932</f>
        <v>4.8873981792046002E-2</v>
      </c>
      <c r="CC917" s="130">
        <f t="shared" ref="CC917" si="17878">U917/U932</f>
        <v>6.2354312354312352E-2</v>
      </c>
      <c r="CD917" s="131">
        <f t="shared" ref="CD917" si="17879">V917/V932</f>
        <v>4.6303709634374163E-2</v>
      </c>
      <c r="CE917" s="132">
        <f t="shared" ref="CE917" si="17880">W917/W932</f>
        <v>5.3441406786646516E-2</v>
      </c>
      <c r="CF917" s="129">
        <f t="shared" ref="CF917" si="17881">X917/X932</f>
        <v>4.6877764019104901E-2</v>
      </c>
      <c r="CG917" s="130">
        <f t="shared" ref="CG917" si="17882">Y917/Y932</f>
        <v>5.2242744063324541E-2</v>
      </c>
      <c r="CH917" s="131">
        <f t="shared" ref="CH917" si="17883">Z917/Z932</f>
        <v>6.5540735054217439E-2</v>
      </c>
      <c r="CI917" s="129">
        <f t="shared" ref="CI917" si="17884">AA917/AA932</f>
        <v>5.8278780137314384E-2</v>
      </c>
      <c r="CJ917" s="135">
        <f t="shared" ref="CJ917" si="17885">AB917/AB932</f>
        <v>5.2600709986108968E-2</v>
      </c>
      <c r="CK917" s="136">
        <f t="shared" ref="CK917" si="17886">AC917/AC932</f>
        <v>5.1943900175311954E-2</v>
      </c>
    </row>
    <row r="918" spans="1:89" ht="14" thickBot="1" x14ac:dyDescent="0.2">
      <c r="A918" s="146" t="s">
        <v>26</v>
      </c>
      <c r="B918" s="203">
        <v>438</v>
      </c>
      <c r="C918" s="197">
        <v>514</v>
      </c>
      <c r="D918" s="198">
        <v>219</v>
      </c>
      <c r="E918" s="199">
        <v>285</v>
      </c>
      <c r="F918" s="196">
        <v>469</v>
      </c>
      <c r="G918" s="200">
        <v>357</v>
      </c>
      <c r="H918" s="198">
        <v>644</v>
      </c>
      <c r="I918" s="199">
        <v>630</v>
      </c>
      <c r="J918" s="196">
        <v>154</v>
      </c>
      <c r="K918" s="197">
        <v>103</v>
      </c>
      <c r="L918" s="198">
        <v>283</v>
      </c>
      <c r="M918" s="196">
        <v>345</v>
      </c>
      <c r="N918" s="201">
        <v>671</v>
      </c>
      <c r="O918" s="204">
        <v>585</v>
      </c>
      <c r="P918" s="196">
        <v>336</v>
      </c>
      <c r="Q918" s="197">
        <v>268</v>
      </c>
      <c r="R918" s="198">
        <v>436</v>
      </c>
      <c r="S918" s="199">
        <v>356</v>
      </c>
      <c r="T918" s="196">
        <v>86</v>
      </c>
      <c r="U918" s="200">
        <v>76</v>
      </c>
      <c r="V918" s="198">
        <v>344</v>
      </c>
      <c r="W918" s="205">
        <v>461</v>
      </c>
      <c r="X918" s="196">
        <v>283</v>
      </c>
      <c r="Y918" s="200">
        <v>208</v>
      </c>
      <c r="Z918" s="198">
        <v>699</v>
      </c>
      <c r="AA918" s="196">
        <v>785</v>
      </c>
      <c r="AB918" s="172">
        <f t="shared" si="17639"/>
        <v>5062</v>
      </c>
      <c r="AC918" s="173">
        <f t="shared" si="17640"/>
        <v>4973</v>
      </c>
      <c r="AE918" s="275">
        <f>$AE$19</f>
        <v>0</v>
      </c>
      <c r="AF918" s="126">
        <f t="shared" si="17831"/>
        <v>0</v>
      </c>
      <c r="AG918" s="197">
        <f t="shared" si="17831"/>
        <v>0</v>
      </c>
      <c r="AH918" s="198">
        <f t="shared" si="17831"/>
        <v>0</v>
      </c>
      <c r="AI918" s="199">
        <f t="shared" si="17831"/>
        <v>0</v>
      </c>
      <c r="AJ918" s="196">
        <f t="shared" si="17831"/>
        <v>0</v>
      </c>
      <c r="AK918" s="200">
        <f t="shared" si="17831"/>
        <v>0</v>
      </c>
      <c r="AL918" s="198">
        <f t="shared" si="17831"/>
        <v>0</v>
      </c>
      <c r="AM918" s="199">
        <f t="shared" si="17831"/>
        <v>0</v>
      </c>
      <c r="AN918" s="196">
        <f t="shared" si="17831"/>
        <v>0</v>
      </c>
      <c r="AO918" s="200">
        <f t="shared" si="17831"/>
        <v>0</v>
      </c>
      <c r="AP918" s="198">
        <f t="shared" si="17832"/>
        <v>0</v>
      </c>
      <c r="AQ918" s="196">
        <f t="shared" si="17832"/>
        <v>0</v>
      </c>
      <c r="AR918" s="201">
        <f t="shared" si="17832"/>
        <v>0</v>
      </c>
      <c r="AS918" s="202">
        <f t="shared" si="17832"/>
        <v>0</v>
      </c>
      <c r="AT918" s="196">
        <f t="shared" si="17832"/>
        <v>0</v>
      </c>
      <c r="AU918" s="200">
        <f t="shared" si="17832"/>
        <v>0</v>
      </c>
      <c r="AV918" s="198">
        <f t="shared" si="17832"/>
        <v>0</v>
      </c>
      <c r="AW918" s="199">
        <f t="shared" si="17832"/>
        <v>0</v>
      </c>
      <c r="AX918" s="196">
        <f t="shared" si="17832"/>
        <v>0</v>
      </c>
      <c r="AY918" s="200">
        <f t="shared" si="17832"/>
        <v>0</v>
      </c>
      <c r="AZ918" s="198">
        <f t="shared" si="17832"/>
        <v>0</v>
      </c>
      <c r="BA918" s="199">
        <f t="shared" si="17832"/>
        <v>0</v>
      </c>
      <c r="BB918" s="196">
        <f t="shared" si="17832"/>
        <v>0</v>
      </c>
      <c r="BC918" s="200">
        <f t="shared" si="17832"/>
        <v>0</v>
      </c>
      <c r="BD918" s="198">
        <f t="shared" si="17832"/>
        <v>0</v>
      </c>
      <c r="BE918" s="196">
        <f t="shared" si="17832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4.5501766050280487E-2</v>
      </c>
      <c r="BK918" s="130">
        <f t="shared" ref="BK918" si="17887">C918/C932</f>
        <v>4.6381519581303016E-2</v>
      </c>
      <c r="BL918" s="131">
        <f t="shared" ref="BL918" si="17888">D918/D932</f>
        <v>5.9738134206219311E-2</v>
      </c>
      <c r="BM918" s="132">
        <f t="shared" ref="BM918" si="17889">E918/E932</f>
        <v>5.7390253725332262E-2</v>
      </c>
      <c r="BN918" s="129">
        <f t="shared" ref="BN918" si="17890">F918/F932</f>
        <v>4.6811058987922947E-2</v>
      </c>
      <c r="BO918" s="130">
        <f t="shared" ref="BO918" si="17891">G918/G932</f>
        <v>3.8632182664213831E-2</v>
      </c>
      <c r="BP918" s="131">
        <f t="shared" ref="BP918" si="17892">H918/H932</f>
        <v>5.2722063037249287E-2</v>
      </c>
      <c r="BQ918" s="132">
        <f t="shared" ref="BQ918" si="17893">I918/I932</f>
        <v>4.9680624556422998E-2</v>
      </c>
      <c r="BR918" s="129">
        <f t="shared" ref="BR918" si="17894">J918/J932</f>
        <v>6.1428001595532508E-2</v>
      </c>
      <c r="BS918" s="130">
        <f t="shared" ref="BS918" si="17895">K918/K932</f>
        <v>4.5234958278436536E-2</v>
      </c>
      <c r="BT918" s="131">
        <f t="shared" ref="BT918" si="17896">L918/L932</f>
        <v>4.1428780559215339E-2</v>
      </c>
      <c r="BU918" s="129">
        <f t="shared" ref="BU918" si="17897">M918/M932</f>
        <v>5.6968295904887715E-2</v>
      </c>
      <c r="BV918" s="133">
        <f t="shared" ref="BV918" si="17898">N918/N932</f>
        <v>5.3990988091406504E-2</v>
      </c>
      <c r="BW918" s="134">
        <f t="shared" ref="BW918" si="17899">O918/O932</f>
        <v>4.8239465655149666E-2</v>
      </c>
      <c r="BX918" s="129">
        <f t="shared" ref="BX918" si="17900">P918/P932</f>
        <v>5.2279446086821224E-2</v>
      </c>
      <c r="BY918" s="130">
        <f t="shared" ref="BY918" si="17901">Q918/Q932</f>
        <v>4.5362220717670952E-2</v>
      </c>
      <c r="BZ918" s="131">
        <f t="shared" ref="BZ918" si="17902">R918/R932</f>
        <v>5.5818717193701191E-2</v>
      </c>
      <c r="CA918" s="132">
        <f t="shared" ref="CA918" si="17903">S918/S932</f>
        <v>4.862723671629559E-2</v>
      </c>
      <c r="CB918" s="129">
        <f t="shared" ref="CB918" si="17904">T918/T932</f>
        <v>4.1207474844274075E-2</v>
      </c>
      <c r="CC918" s="130">
        <f t="shared" ref="CC918" si="17905">U918/U932</f>
        <v>4.4289044289044288E-2</v>
      </c>
      <c r="CD918" s="131">
        <f t="shared" ref="CD918" si="17906">V918/V932</f>
        <v>4.59033893781692E-2</v>
      </c>
      <c r="CE918" s="132">
        <f t="shared" ref="CE918" si="17907">W918/W932</f>
        <v>6.3332875394971844E-2</v>
      </c>
      <c r="CF918" s="129">
        <f t="shared" ref="CF918" si="17908">X918/X932</f>
        <v>5.006191402794976E-2</v>
      </c>
      <c r="CG918" s="130">
        <f t="shared" ref="CG918" si="17909">Y918/Y932</f>
        <v>5.488126649076517E-2</v>
      </c>
      <c r="CH918" s="131">
        <f t="shared" ref="CH918" si="17910">Z918/Z932</f>
        <v>6.7076096343920935E-2</v>
      </c>
      <c r="CI918" s="129">
        <f t="shared" ref="CI918" si="17911">AA918/AA932</f>
        <v>6.2669647133961365E-2</v>
      </c>
      <c r="CJ918" s="135">
        <f t="shared" ref="CJ918" si="17912">AB918/AB932</f>
        <v>5.2086227298451408E-2</v>
      </c>
      <c r="CK918" s="136">
        <f t="shared" ref="CK918" si="17913">AC918/AC932</f>
        <v>5.1283902237805504E-2</v>
      </c>
    </row>
    <row r="919" spans="1:89" ht="15" thickTop="1" thickBot="1" x14ac:dyDescent="0.2">
      <c r="A919" s="137" t="s">
        <v>27</v>
      </c>
      <c r="B919" s="206">
        <v>367</v>
      </c>
      <c r="C919" s="190">
        <v>743</v>
      </c>
      <c r="D919" s="191">
        <v>176</v>
      </c>
      <c r="E919" s="192">
        <v>357</v>
      </c>
      <c r="F919" s="189">
        <v>457</v>
      </c>
      <c r="G919" s="193">
        <v>469</v>
      </c>
      <c r="H919" s="191">
        <v>681</v>
      </c>
      <c r="I919" s="192">
        <v>736</v>
      </c>
      <c r="J919" s="189">
        <v>154</v>
      </c>
      <c r="K919" s="190">
        <v>96</v>
      </c>
      <c r="L919" s="191">
        <v>380</v>
      </c>
      <c r="M919" s="189">
        <v>297</v>
      </c>
      <c r="N919" s="194">
        <v>672</v>
      </c>
      <c r="O919" s="207">
        <v>539</v>
      </c>
      <c r="P919" s="189">
        <v>384</v>
      </c>
      <c r="Q919" s="190">
        <v>306</v>
      </c>
      <c r="R919" s="191">
        <v>502</v>
      </c>
      <c r="S919" s="192">
        <v>417</v>
      </c>
      <c r="T919" s="189">
        <v>101</v>
      </c>
      <c r="U919" s="193">
        <v>79</v>
      </c>
      <c r="V919" s="191">
        <v>481</v>
      </c>
      <c r="W919" s="208">
        <v>413</v>
      </c>
      <c r="X919" s="189">
        <v>323</v>
      </c>
      <c r="Y919" s="193">
        <v>178</v>
      </c>
      <c r="Z919" s="191">
        <v>702</v>
      </c>
      <c r="AA919" s="189">
        <v>741</v>
      </c>
      <c r="AB919" s="172">
        <f t="shared" si="17639"/>
        <v>5380</v>
      </c>
      <c r="AC919" s="173">
        <f t="shared" si="17640"/>
        <v>5371</v>
      </c>
      <c r="AE919" s="269" t="s">
        <v>13</v>
      </c>
      <c r="AF919" s="20">
        <f t="shared" ref="AF919:BG919" si="17914">SUM(AF916:AF918)</f>
        <v>1436</v>
      </c>
      <c r="AG919" s="21">
        <f t="shared" si="17914"/>
        <v>2394</v>
      </c>
      <c r="AH919" s="20">
        <f t="shared" si="17914"/>
        <v>558</v>
      </c>
      <c r="AI919" s="21">
        <f t="shared" si="17914"/>
        <v>909</v>
      </c>
      <c r="AJ919" s="20">
        <f t="shared" si="17914"/>
        <v>1119</v>
      </c>
      <c r="AK919" s="21">
        <f t="shared" si="17914"/>
        <v>2063</v>
      </c>
      <c r="AL919" s="20">
        <f t="shared" si="17914"/>
        <v>1889</v>
      </c>
      <c r="AM919" s="21">
        <f t="shared" si="17914"/>
        <v>2444</v>
      </c>
      <c r="AN919" s="20">
        <f t="shared" si="17914"/>
        <v>522</v>
      </c>
      <c r="AO919" s="21">
        <f t="shared" si="17914"/>
        <v>162</v>
      </c>
      <c r="AP919" s="20">
        <f t="shared" si="17914"/>
        <v>1606</v>
      </c>
      <c r="AQ919" s="21">
        <f t="shared" si="17914"/>
        <v>459</v>
      </c>
      <c r="AR919" s="20">
        <f t="shared" si="17914"/>
        <v>2210</v>
      </c>
      <c r="AS919" s="21">
        <f t="shared" si="17914"/>
        <v>1546</v>
      </c>
      <c r="AT919" s="20">
        <f t="shared" si="17914"/>
        <v>1059</v>
      </c>
      <c r="AU919" s="21">
        <f t="shared" si="17914"/>
        <v>973</v>
      </c>
      <c r="AV919" s="20">
        <f t="shared" si="17914"/>
        <v>1018</v>
      </c>
      <c r="AW919" s="21">
        <f t="shared" si="17914"/>
        <v>1319</v>
      </c>
      <c r="AX919" s="20">
        <f t="shared" si="17914"/>
        <v>480</v>
      </c>
      <c r="AY919" s="21">
        <f t="shared" si="17914"/>
        <v>95</v>
      </c>
      <c r="AZ919" s="20">
        <f t="shared" si="17914"/>
        <v>1501</v>
      </c>
      <c r="BA919" s="21">
        <f t="shared" si="17914"/>
        <v>913</v>
      </c>
      <c r="BB919" s="20">
        <f t="shared" si="17914"/>
        <v>1094</v>
      </c>
      <c r="BC919" s="21">
        <f t="shared" si="17914"/>
        <v>516</v>
      </c>
      <c r="BD919" s="20">
        <f t="shared" si="17914"/>
        <v>1341</v>
      </c>
      <c r="BE919" s="21">
        <f t="shared" si="17914"/>
        <v>2317</v>
      </c>
      <c r="BF919" s="174">
        <f t="shared" si="17914"/>
        <v>15833</v>
      </c>
      <c r="BG919" s="175">
        <f t="shared" si="17914"/>
        <v>16110</v>
      </c>
      <c r="BI919" s="137" t="s">
        <v>27</v>
      </c>
      <c r="BJ919" s="129">
        <f>B919/B932</f>
        <v>3.8125908996467901E-2</v>
      </c>
      <c r="BK919" s="130">
        <f t="shared" ref="BK919" si="17915">C919/C932</f>
        <v>6.7045659628225951E-2</v>
      </c>
      <c r="BL919" s="131">
        <f t="shared" ref="BL919" si="17916">D919/D932</f>
        <v>4.8008728859792689E-2</v>
      </c>
      <c r="BM919" s="132">
        <f t="shared" ref="BM919" si="17917">E919/E932</f>
        <v>7.1888844140153035E-2</v>
      </c>
      <c r="BN919" s="129">
        <f t="shared" ref="BN919" si="17918">F919/F932</f>
        <v>4.5613334664138139E-2</v>
      </c>
      <c r="BO919" s="130">
        <f t="shared" ref="BO919" si="17919">G919/G932</f>
        <v>5.0752083107888757E-2</v>
      </c>
      <c r="BP919" s="131">
        <f t="shared" ref="BP919" si="17920">H919/H932</f>
        <v>5.5751125665165782E-2</v>
      </c>
      <c r="BQ919" s="132">
        <f t="shared" ref="BQ919" si="17921">I919/I932</f>
        <v>5.8039586783376708E-2</v>
      </c>
      <c r="BR919" s="129">
        <f t="shared" ref="BR919" si="17922">J919/J932</f>
        <v>6.1428001595532508E-2</v>
      </c>
      <c r="BS919" s="130">
        <f t="shared" ref="BS919" si="17923">K919/K932</f>
        <v>4.2160737812911728E-2</v>
      </c>
      <c r="BT919" s="131">
        <f t="shared" ref="BT919" si="17924">L919/L932</f>
        <v>5.5628751280925197E-2</v>
      </c>
      <c r="BU919" s="129">
        <f t="shared" ref="BU919" si="17925">M919/M932</f>
        <v>4.9042272126816382E-2</v>
      </c>
      <c r="BV919" s="133">
        <f t="shared" ref="BV919" si="17926">N919/N932</f>
        <v>5.4071451560991309E-2</v>
      </c>
      <c r="BW919" s="134">
        <f t="shared" ref="BW919" si="17927">O919/O932</f>
        <v>4.4446276902778921E-2</v>
      </c>
      <c r="BX919" s="129">
        <f t="shared" ref="BX919" si="17928">P919/P932</f>
        <v>5.974793838493854E-2</v>
      </c>
      <c r="BY919" s="130">
        <f t="shared" ref="BY919" si="17929">Q919/Q932</f>
        <v>5.1794177386594448E-2</v>
      </c>
      <c r="BZ919" s="131">
        <f t="shared" ref="BZ919" si="17930">R919/R932</f>
        <v>6.4268339521188073E-2</v>
      </c>
      <c r="CA919" s="132">
        <f t="shared" ref="CA919" si="17931">S919/S932</f>
        <v>5.6959431771615901E-2</v>
      </c>
      <c r="CB919" s="129">
        <f t="shared" ref="CB919" si="17932">T919/T932</f>
        <v>4.8394825107810256E-2</v>
      </c>
      <c r="CC919" s="130">
        <f t="shared" ref="CC919" si="17933">U919/U932</f>
        <v>4.603729603729604E-2</v>
      </c>
      <c r="CD919" s="131">
        <f t="shared" ref="CD919" si="17934">V919/V932</f>
        <v>6.4184681078195888E-2</v>
      </c>
      <c r="CE919" s="132">
        <f t="shared" ref="CE919" si="17935">W919/W932</f>
        <v>5.6738562989421627E-2</v>
      </c>
      <c r="CF919" s="129">
        <f t="shared" ref="CF919" si="17936">X919/X932</f>
        <v>5.7137802936493898E-2</v>
      </c>
      <c r="CG919" s="130">
        <f t="shared" ref="CG919" si="17937">Y919/Y932</f>
        <v>4.6965699208443269E-2</v>
      </c>
      <c r="CH919" s="131">
        <f t="shared" ref="CH919" si="17938">Z919/Z932</f>
        <v>6.7363976585740337E-2</v>
      </c>
      <c r="CI919" s="129">
        <f t="shared" ref="CI919" si="17939">AA919/AA932</f>
        <v>5.9156953536643783E-2</v>
      </c>
      <c r="CJ919" s="135">
        <f t="shared" ref="CJ919" si="17940">AB919/AB932</f>
        <v>5.5358337191953488E-2</v>
      </c>
      <c r="CK919" s="136">
        <f t="shared" ref="CK919" si="17941">AC919/AC932</f>
        <v>5.5388264411673716E-2</v>
      </c>
    </row>
    <row r="920" spans="1:89" ht="14" thickTop="1" x14ac:dyDescent="0.15">
      <c r="A920" s="146" t="s">
        <v>28</v>
      </c>
      <c r="B920" s="203">
        <v>397</v>
      </c>
      <c r="C920" s="197">
        <v>925</v>
      </c>
      <c r="D920" s="198">
        <v>254</v>
      </c>
      <c r="E920" s="199">
        <v>393</v>
      </c>
      <c r="F920" s="196">
        <v>452</v>
      </c>
      <c r="G920" s="200">
        <v>591</v>
      </c>
      <c r="H920" s="198">
        <v>663</v>
      </c>
      <c r="I920" s="199">
        <v>851</v>
      </c>
      <c r="J920" s="196">
        <v>187</v>
      </c>
      <c r="K920" s="197">
        <v>79</v>
      </c>
      <c r="L920" s="198">
        <v>506</v>
      </c>
      <c r="M920" s="196">
        <v>259</v>
      </c>
      <c r="N920" s="201">
        <v>819</v>
      </c>
      <c r="O920" s="204">
        <v>542</v>
      </c>
      <c r="P920" s="196">
        <v>410</v>
      </c>
      <c r="Q920" s="197">
        <v>254</v>
      </c>
      <c r="R920" s="198">
        <v>444</v>
      </c>
      <c r="S920" s="199">
        <v>416</v>
      </c>
      <c r="T920" s="196">
        <v>170</v>
      </c>
      <c r="U920" s="200">
        <v>51</v>
      </c>
      <c r="V920" s="198">
        <v>494</v>
      </c>
      <c r="W920" s="205">
        <v>421</v>
      </c>
      <c r="X920" s="196">
        <v>318</v>
      </c>
      <c r="Y920" s="200">
        <v>117</v>
      </c>
      <c r="Z920" s="198">
        <v>659</v>
      </c>
      <c r="AA920" s="196">
        <v>735</v>
      </c>
      <c r="AB920" s="172">
        <f t="shared" si="17639"/>
        <v>5773</v>
      </c>
      <c r="AC920" s="173">
        <f t="shared" si="17640"/>
        <v>5634</v>
      </c>
      <c r="BI920" s="146" t="s">
        <v>28</v>
      </c>
      <c r="BJ920" s="129">
        <f>B920/B932</f>
        <v>4.1242468314980262E-2</v>
      </c>
      <c r="BK920" s="130">
        <f t="shared" ref="BK920" si="17942">C920/C932</f>
        <v>8.3468687962461652E-2</v>
      </c>
      <c r="BL920" s="131">
        <f t="shared" ref="BL920" si="17943">D920/D932</f>
        <v>6.9285324604473536E-2</v>
      </c>
      <c r="BM920" s="132">
        <f t="shared" ref="BM920" si="17944">E920/E932</f>
        <v>7.9138139347563433E-2</v>
      </c>
      <c r="BN920" s="129">
        <f t="shared" ref="BN920" si="17945">F920/F932</f>
        <v>4.5114282862561132E-2</v>
      </c>
      <c r="BO920" s="130">
        <f t="shared" ref="BO920" si="17946">G920/G932</f>
        <v>6.3954117519748943E-2</v>
      </c>
      <c r="BP920" s="131">
        <f t="shared" ref="BP920" si="17947">H920/H932</f>
        <v>5.4277527629963157E-2</v>
      </c>
      <c r="BQ920" s="132">
        <f t="shared" ref="BQ920" si="17948">I920/I932</f>
        <v>6.7108272218279322E-2</v>
      </c>
      <c r="BR920" s="129">
        <f t="shared" ref="BR920" si="17949">J920/J932</f>
        <v>7.4591144794575195E-2</v>
      </c>
      <c r="BS920" s="130">
        <f t="shared" ref="BS920" si="17950">K920/K932</f>
        <v>3.4694773825208608E-2</v>
      </c>
      <c r="BT920" s="131">
        <f t="shared" ref="BT920" si="17951">L920/L932</f>
        <v>7.407407407407407E-2</v>
      </c>
      <c r="BU920" s="129">
        <f t="shared" ref="BU920" si="17952">M920/M932</f>
        <v>4.2767503302509904E-2</v>
      </c>
      <c r="BV920" s="133">
        <f t="shared" ref="BV920" si="17953">N920/N932</f>
        <v>6.5899581589958164E-2</v>
      </c>
      <c r="BW920" s="134">
        <f t="shared" ref="BW920" si="17954">O920/O932</f>
        <v>4.4693658777933534E-2</v>
      </c>
      <c r="BX920" s="129">
        <f t="shared" ref="BX920" si="17955">P920/P932</f>
        <v>6.3793371713085426E-2</v>
      </c>
      <c r="BY920" s="130">
        <f t="shared" ref="BY920" si="17956">Q920/Q932</f>
        <v>4.2992552471225458E-2</v>
      </c>
      <c r="BZ920" s="131">
        <f t="shared" ref="BZ920" si="17957">R920/R932</f>
        <v>5.6842913839457179E-2</v>
      </c>
      <c r="CA920" s="132">
        <f t="shared" ref="CA920" si="17958">S920/S932</f>
        <v>5.682283841005327E-2</v>
      </c>
      <c r="CB920" s="129">
        <f t="shared" ref="CB920" si="17959">T920/T932</f>
        <v>8.1456636320076659E-2</v>
      </c>
      <c r="CC920" s="130">
        <f t="shared" ref="CC920" si="17960">U920/U932</f>
        <v>2.972027972027972E-2</v>
      </c>
      <c r="CD920" s="131">
        <f t="shared" ref="CD920" si="17961">V920/V932</f>
        <v>6.5919402188417395E-2</v>
      </c>
      <c r="CE920" s="132">
        <f t="shared" ref="CE920" si="17962">W920/W932</f>
        <v>5.7837615057013327E-2</v>
      </c>
      <c r="CF920" s="129">
        <f t="shared" ref="CF920" si="17963">X920/X932</f>
        <v>5.6253316822925878E-2</v>
      </c>
      <c r="CG920" s="130">
        <f t="shared" ref="CG920" si="17964">Y920/Y932</f>
        <v>3.0870712401055409E-2</v>
      </c>
      <c r="CH920" s="131">
        <f t="shared" ref="CH920" si="17965">Z920/Z932</f>
        <v>6.3237693119662222E-2</v>
      </c>
      <c r="CI920" s="129">
        <f t="shared" ref="CI920" si="17966">AA920/AA932</f>
        <v>5.8677949864282292E-2</v>
      </c>
      <c r="CJ920" s="135">
        <f t="shared" ref="CJ920" si="17967">AB920/AB932</f>
        <v>5.9402171116941918E-2</v>
      </c>
      <c r="CK920" s="136">
        <f t="shared" ref="CK920" si="17968">AC920/AC932</f>
        <v>5.8100443436114264E-2</v>
      </c>
    </row>
    <row r="921" spans="1:89" x14ac:dyDescent="0.15">
      <c r="A921" s="137" t="s">
        <v>29</v>
      </c>
      <c r="B921" s="206">
        <v>503</v>
      </c>
      <c r="C921" s="190">
        <v>860</v>
      </c>
      <c r="D921" s="191">
        <v>280</v>
      </c>
      <c r="E921" s="192">
        <v>366</v>
      </c>
      <c r="F921" s="189">
        <v>481</v>
      </c>
      <c r="G921" s="193">
        <v>794</v>
      </c>
      <c r="H921" s="191">
        <v>808</v>
      </c>
      <c r="I921" s="192">
        <v>919</v>
      </c>
      <c r="J921" s="189">
        <v>261</v>
      </c>
      <c r="K921" s="190">
        <v>66</v>
      </c>
      <c r="L921" s="191">
        <v>629</v>
      </c>
      <c r="M921" s="189">
        <v>240</v>
      </c>
      <c r="N921" s="194">
        <v>974</v>
      </c>
      <c r="O921" s="207">
        <v>665</v>
      </c>
      <c r="P921" s="189">
        <v>487</v>
      </c>
      <c r="Q921" s="190">
        <v>353</v>
      </c>
      <c r="R921" s="191">
        <v>474</v>
      </c>
      <c r="S921" s="192">
        <v>502</v>
      </c>
      <c r="T921" s="189">
        <v>262</v>
      </c>
      <c r="U921" s="193">
        <v>61</v>
      </c>
      <c r="V921" s="191">
        <v>607</v>
      </c>
      <c r="W921" s="208">
        <v>459</v>
      </c>
      <c r="X921" s="189">
        <v>508</v>
      </c>
      <c r="Y921" s="193">
        <v>178</v>
      </c>
      <c r="Z921" s="191">
        <v>759</v>
      </c>
      <c r="AA921" s="189">
        <v>816</v>
      </c>
      <c r="AB921" s="172">
        <f t="shared" si="17639"/>
        <v>7033</v>
      </c>
      <c r="AC921" s="173">
        <f t="shared" si="17640"/>
        <v>6279</v>
      </c>
      <c r="BI921" s="137" t="s">
        <v>29</v>
      </c>
      <c r="BJ921" s="129">
        <f>B921/B932</f>
        <v>5.2254311240390608E-2</v>
      </c>
      <c r="BK921" s="130">
        <f t="shared" ref="BK921" si="17969">C921/C932</f>
        <v>7.760332070023461E-2</v>
      </c>
      <c r="BL921" s="131">
        <f t="shared" ref="BL921" si="17970">D921/D932</f>
        <v>7.637752318603383E-2</v>
      </c>
      <c r="BM921" s="132">
        <f t="shared" ref="BM921" si="17971">E921/E932</f>
        <v>7.3701167942005638E-2</v>
      </c>
      <c r="BN921" s="129">
        <f t="shared" ref="BN921" si="17972">F921/F932</f>
        <v>4.8008783311707756E-2</v>
      </c>
      <c r="BO921" s="130">
        <f t="shared" ref="BO921" si="17973">G921/G932</f>
        <v>8.5921437073909757E-2</v>
      </c>
      <c r="BP921" s="131">
        <f t="shared" ref="BP921" si="17974">H921/H932</f>
        <v>6.6148178469095376E-2</v>
      </c>
      <c r="BQ921" s="132">
        <f t="shared" ref="BQ921" si="17975">I921/I932</f>
        <v>7.2470625345004341E-2</v>
      </c>
      <c r="BR921" s="129">
        <f t="shared" ref="BR921" si="17976">J921/J932</f>
        <v>0.10410849621061029</v>
      </c>
      <c r="BS921" s="130">
        <f t="shared" ref="BS921" si="17977">K921/K932</f>
        <v>2.8985507246376812E-2</v>
      </c>
      <c r="BT921" s="131">
        <f t="shared" ref="BT921" si="17978">L921/L932</f>
        <v>9.2080222515005125E-2</v>
      </c>
      <c r="BU921" s="129">
        <f t="shared" ref="BU921" si="17979">M921/M932</f>
        <v>3.9630118890356669E-2</v>
      </c>
      <c r="BV921" s="133">
        <f t="shared" ref="BV921" si="17980">N921/N932</f>
        <v>7.8371419375603477E-2</v>
      </c>
      <c r="BW921" s="134">
        <f t="shared" ref="BW921" si="17981">O921/O932</f>
        <v>5.4836315659272696E-2</v>
      </c>
      <c r="BX921" s="129">
        <f t="shared" ref="BX921" si="17982">P921/P932</f>
        <v>7.5774078107981951E-2</v>
      </c>
      <c r="BY921" s="130">
        <f t="shared" ref="BY921" si="17983">Q921/Q932</f>
        <v>5.9749492213947188E-2</v>
      </c>
      <c r="BZ921" s="131">
        <f t="shared" ref="BZ921" si="17984">R921/R932</f>
        <v>6.0683651261042117E-2</v>
      </c>
      <c r="CA921" s="132">
        <f t="shared" ref="CA921" si="17985">S921/S932</f>
        <v>6.8569867504439289E-2</v>
      </c>
      <c r="CB921" s="129">
        <f t="shared" ref="CB921" si="17986">T921/T932</f>
        <v>0.12553905126976522</v>
      </c>
      <c r="CC921" s="130">
        <f t="shared" ref="CC921" si="17987">U921/U932</f>
        <v>3.5547785547785545E-2</v>
      </c>
      <c r="CD921" s="131">
        <f t="shared" ref="CD921" si="17988">V921/V932</f>
        <v>8.0998131838804374E-2</v>
      </c>
      <c r="CE921" s="132">
        <f t="shared" ref="CE921" si="17989">W921/W932</f>
        <v>6.3058112378073905E-2</v>
      </c>
      <c r="CF921" s="129">
        <f t="shared" ref="CF921" si="17990">X921/X932</f>
        <v>8.9863789138510522E-2</v>
      </c>
      <c r="CG921" s="130">
        <f t="shared" ref="CG921" si="17991">Y921/Y932</f>
        <v>4.6965699208443269E-2</v>
      </c>
      <c r="CH921" s="131">
        <f t="shared" ref="CH921" si="17992">Z921/Z932</f>
        <v>7.2833701180308991E-2</v>
      </c>
      <c r="CI921" s="129">
        <f t="shared" ref="CI921" si="17993">AA921/AA932</f>
        <v>6.5144499441162379E-2</v>
      </c>
      <c r="CJ921" s="135">
        <f t="shared" ref="CJ921" si="17994">AB921/AB932</f>
        <v>7.2367134845912437E-2</v>
      </c>
      <c r="CK921" s="136">
        <f t="shared" ref="CK921" si="17995">AC921/AC932</f>
        <v>6.4751985150046404E-2</v>
      </c>
    </row>
    <row r="922" spans="1:89" x14ac:dyDescent="0.15">
      <c r="A922" s="146" t="s">
        <v>30</v>
      </c>
      <c r="B922" s="203">
        <v>645</v>
      </c>
      <c r="C922" s="197">
        <v>1239</v>
      </c>
      <c r="D922" s="198">
        <v>314</v>
      </c>
      <c r="E922" s="199">
        <v>439</v>
      </c>
      <c r="F922" s="196">
        <v>680</v>
      </c>
      <c r="G922" s="200">
        <v>1076</v>
      </c>
      <c r="H922" s="198">
        <v>998</v>
      </c>
      <c r="I922" s="199">
        <v>1270</v>
      </c>
      <c r="J922" s="196">
        <v>288</v>
      </c>
      <c r="K922" s="197">
        <v>82</v>
      </c>
      <c r="L922" s="198">
        <v>828</v>
      </c>
      <c r="M922" s="196">
        <v>214</v>
      </c>
      <c r="N922" s="201">
        <v>1262</v>
      </c>
      <c r="O922" s="204">
        <v>852</v>
      </c>
      <c r="P922" s="196">
        <v>594</v>
      </c>
      <c r="Q922" s="197">
        <v>473</v>
      </c>
      <c r="R922" s="198">
        <v>507</v>
      </c>
      <c r="S922" s="199">
        <v>689</v>
      </c>
      <c r="T922" s="196">
        <v>270</v>
      </c>
      <c r="U922" s="200">
        <v>49</v>
      </c>
      <c r="V922" s="198">
        <v>737</v>
      </c>
      <c r="W922" s="205">
        <v>455</v>
      </c>
      <c r="X922" s="196">
        <v>599</v>
      </c>
      <c r="Y922" s="200">
        <v>267</v>
      </c>
      <c r="Z922" s="198">
        <v>735</v>
      </c>
      <c r="AA922" s="196">
        <v>1120</v>
      </c>
      <c r="AB922" s="172">
        <f t="shared" si="17639"/>
        <v>8457</v>
      </c>
      <c r="AC922" s="173">
        <f t="shared" si="17640"/>
        <v>8225</v>
      </c>
      <c r="BI922" s="146" t="s">
        <v>30</v>
      </c>
      <c r="BJ922" s="129">
        <f>B922/B932</f>
        <v>6.7006025348015794E-2</v>
      </c>
      <c r="BK922" s="130">
        <f t="shared" ref="BK922" si="17996">C922/C932</f>
        <v>0.11180292365998917</v>
      </c>
      <c r="BL922" s="131">
        <f t="shared" ref="BL922" si="17997">D922/D932</f>
        <v>8.56519367157665E-2</v>
      </c>
      <c r="BM922" s="132">
        <f t="shared" ref="BM922" si="17998">E922/E932</f>
        <v>8.840112766814337E-2</v>
      </c>
      <c r="BN922" s="129">
        <f t="shared" ref="BN922" si="17999">F922/F932</f>
        <v>6.7871045014472497E-2</v>
      </c>
      <c r="BO922" s="130">
        <f t="shared" ref="BO922" si="18000">G922/G932</f>
        <v>0.11643761497673412</v>
      </c>
      <c r="BP922" s="131">
        <f t="shared" ref="BP922" si="18001">H922/H932</f>
        <v>8.1702824396234136E-2</v>
      </c>
      <c r="BQ922" s="132">
        <f t="shared" ref="BQ922" si="18002">I922/I932</f>
        <v>0.10014983045501144</v>
      </c>
      <c r="BR922" s="129">
        <f t="shared" ref="BR922" si="18003">J922/J932</f>
        <v>0.11487834064619067</v>
      </c>
      <c r="BS922" s="130">
        <f t="shared" ref="BS922" si="18004">K922/K932</f>
        <v>3.6012296881862096E-2</v>
      </c>
      <c r="BT922" s="131">
        <f t="shared" ref="BT922" si="18005">L922/L932</f>
        <v>0.12121212121212122</v>
      </c>
      <c r="BU922" s="129">
        <f t="shared" ref="BU922" si="18006">M922/M932</f>
        <v>3.5336856010568032E-2</v>
      </c>
      <c r="BV922" s="133">
        <f t="shared" ref="BV922" si="18007">N922/N932</f>
        <v>0.10154489861602832</v>
      </c>
      <c r="BW922" s="134">
        <f t="shared" ref="BW922" si="18008">O922/O932</f>
        <v>7.0256452543910289E-2</v>
      </c>
      <c r="BX922" s="129">
        <f t="shared" ref="BX922" si="18009">P922/P932</f>
        <v>9.2422592189201805E-2</v>
      </c>
      <c r="BY922" s="130">
        <f t="shared" ref="BY922" si="18010">Q922/Q932</f>
        <v>8.0060934326337166E-2</v>
      </c>
      <c r="BZ922" s="131">
        <f t="shared" ref="BZ922" si="18011">R922/R932</f>
        <v>6.4908462424785554E-2</v>
      </c>
      <c r="CA922" s="132">
        <f t="shared" ref="CA922" si="18012">S922/S932</f>
        <v>9.4112826116650727E-2</v>
      </c>
      <c r="CB922" s="129">
        <f t="shared" ref="CB922" si="18013">T922/T932</f>
        <v>0.12937230474365116</v>
      </c>
      <c r="CC922" s="130">
        <f t="shared" ref="CC922" si="18014">U922/U932</f>
        <v>2.8554778554778556E-2</v>
      </c>
      <c r="CD922" s="131">
        <f t="shared" ref="CD922" si="18015">V922/V932</f>
        <v>9.8345342941019487E-2</v>
      </c>
      <c r="CE922" s="132">
        <f t="shared" ref="CE922" si="18016">W922/W932</f>
        <v>6.2508586344278055E-2</v>
      </c>
      <c r="CF922" s="129">
        <f t="shared" ref="CF922" si="18017">X922/X932</f>
        <v>0.10596143640544843</v>
      </c>
      <c r="CG922" s="130">
        <f t="shared" ref="CG922" si="18018">Y922/Y932</f>
        <v>7.0448548812664907E-2</v>
      </c>
      <c r="CH922" s="131">
        <f t="shared" ref="CH922" si="18019">Z922/Z932</f>
        <v>7.053065924575376E-2</v>
      </c>
      <c r="CI922" s="129">
        <f t="shared" ref="CI922" si="18020">AA922/AA932</f>
        <v>8.9414018840811113E-2</v>
      </c>
      <c r="CJ922" s="135">
        <f t="shared" ref="CJ922" si="18021">AB922/AB932</f>
        <v>8.7019601790399748E-2</v>
      </c>
      <c r="CK922" s="136">
        <f t="shared" ref="CK922" si="18022">AC922/AC932</f>
        <v>8.4820047437351762E-2</v>
      </c>
    </row>
    <row r="923" spans="1:89" x14ac:dyDescent="0.15">
      <c r="A923" s="137" t="s">
        <v>31</v>
      </c>
      <c r="B923" s="206">
        <v>791</v>
      </c>
      <c r="C923" s="190">
        <v>1155</v>
      </c>
      <c r="D923" s="191">
        <v>244</v>
      </c>
      <c r="E923" s="192">
        <v>470</v>
      </c>
      <c r="F923" s="189">
        <v>439</v>
      </c>
      <c r="G923" s="193">
        <v>987</v>
      </c>
      <c r="H923" s="191">
        <v>891</v>
      </c>
      <c r="I923" s="192">
        <v>1174</v>
      </c>
      <c r="J923" s="189">
        <v>234</v>
      </c>
      <c r="K923" s="190">
        <v>80</v>
      </c>
      <c r="L923" s="191">
        <v>778</v>
      </c>
      <c r="M923" s="189">
        <v>245</v>
      </c>
      <c r="N923" s="194">
        <v>948</v>
      </c>
      <c r="O923" s="207">
        <v>694</v>
      </c>
      <c r="P923" s="189">
        <v>465</v>
      </c>
      <c r="Q923" s="190">
        <v>500</v>
      </c>
      <c r="R923" s="191">
        <v>511</v>
      </c>
      <c r="S923" s="192">
        <v>630</v>
      </c>
      <c r="T923" s="189">
        <v>210</v>
      </c>
      <c r="U923" s="193">
        <v>46</v>
      </c>
      <c r="V923" s="191">
        <v>764</v>
      </c>
      <c r="W923" s="208">
        <v>458</v>
      </c>
      <c r="X923" s="189">
        <v>495</v>
      </c>
      <c r="Y923" s="193">
        <v>249</v>
      </c>
      <c r="Z923" s="191">
        <v>606</v>
      </c>
      <c r="AA923" s="189">
        <v>1197</v>
      </c>
      <c r="AB923" s="172">
        <f t="shared" si="17639"/>
        <v>7376</v>
      </c>
      <c r="AC923" s="173">
        <f t="shared" si="17640"/>
        <v>7885</v>
      </c>
      <c r="BI923" s="137" t="s">
        <v>31</v>
      </c>
      <c r="BJ923" s="129">
        <f>B923/B932</f>
        <v>8.2173280698109294E-2</v>
      </c>
      <c r="BK923" s="130">
        <f t="shared" ref="BK923" si="18023">C923/C932</f>
        <v>0.10422306442880347</v>
      </c>
      <c r="BL923" s="131">
        <f t="shared" ref="BL923" si="18024">D923/D932</f>
        <v>6.6557555919258049E-2</v>
      </c>
      <c r="BM923" s="132">
        <f t="shared" ref="BM923" si="18025">E923/E932</f>
        <v>9.4643576318968983E-2</v>
      </c>
      <c r="BN923" s="129">
        <f t="shared" ref="BN923" si="18026">F923/F932</f>
        <v>4.3816748178460922E-2</v>
      </c>
      <c r="BO923" s="130">
        <f t="shared" ref="BO923" si="18027">G923/G932</f>
        <v>0.10680662265988529</v>
      </c>
      <c r="BP923" s="131">
        <f t="shared" ref="BP923" si="18028">H923/H932</f>
        <v>7.2943102742529672E-2</v>
      </c>
      <c r="BQ923" s="132">
        <f t="shared" ref="BQ923" si="18029">I923/I932</f>
        <v>9.2579449570223168E-2</v>
      </c>
      <c r="BR923" s="129">
        <f t="shared" ref="BR923" si="18030">J923/J932</f>
        <v>9.333865177502991E-2</v>
      </c>
      <c r="BS923" s="130">
        <f t="shared" ref="BS923" si="18031">K923/K932</f>
        <v>3.513394817742644E-2</v>
      </c>
      <c r="BT923" s="131">
        <f t="shared" ref="BT923" si="18032">L923/L932</f>
        <v>0.11389254867515737</v>
      </c>
      <c r="BU923" s="129">
        <f t="shared" ref="BU923" si="18033">M923/M932</f>
        <v>4.0455746367239101E-2</v>
      </c>
      <c r="BV923" s="133">
        <f t="shared" ref="BV923" si="18034">N923/N932</f>
        <v>7.627936916639845E-2</v>
      </c>
      <c r="BW923" s="134">
        <f t="shared" ref="BW923" si="18035">O923/O932</f>
        <v>5.7227673785767298E-2</v>
      </c>
      <c r="BX923" s="129">
        <f t="shared" ref="BX923" si="18036">P923/P932</f>
        <v>7.2351019138011508E-2</v>
      </c>
      <c r="BY923" s="130">
        <f t="shared" ref="BY923" si="18037">Q923/Q932</f>
        <v>8.4631008801624913E-2</v>
      </c>
      <c r="BZ923" s="131">
        <f t="shared" ref="BZ923" si="18038">R923/R932</f>
        <v>6.5420560747663545E-2</v>
      </c>
      <c r="CA923" s="132">
        <f t="shared" ref="CA923" si="18039">S923/S932</f>
        <v>8.6053817784455672E-2</v>
      </c>
      <c r="CB923" s="129">
        <f t="shared" ref="CB923" si="18040">T923/T932</f>
        <v>0.10062290368950647</v>
      </c>
      <c r="CC923" s="130">
        <f t="shared" ref="CC923" si="18041">U923/U932</f>
        <v>2.6806526806526808E-2</v>
      </c>
      <c r="CD923" s="131">
        <f t="shared" ref="CD923" si="18042">V923/V932</f>
        <v>0.10194822524686416</v>
      </c>
      <c r="CE923" s="132">
        <f t="shared" ref="CE923" si="18043">W923/W932</f>
        <v>6.292073086962495E-2</v>
      </c>
      <c r="CF923" s="129">
        <f t="shared" ref="CF923" si="18044">X923/X932</f>
        <v>8.7564125243233676E-2</v>
      </c>
      <c r="CG923" s="130">
        <f t="shared" ref="CG923" si="18045">Y923/Y932</f>
        <v>6.5699208443271762E-2</v>
      </c>
      <c r="CH923" s="131">
        <f t="shared" ref="CH923" si="18046">Z923/Z932</f>
        <v>5.8151808847519429E-2</v>
      </c>
      <c r="CI923" s="129">
        <f t="shared" ref="CI923" si="18047">AA923/AA932</f>
        <v>9.5561232636116877E-2</v>
      </c>
      <c r="CJ923" s="135">
        <f t="shared" ref="CJ923" si="18048">AB923/AB932</f>
        <v>7.58964860832433E-2</v>
      </c>
      <c r="CK923" s="136">
        <f t="shared" ref="CK923" si="18049">AC923/AC932</f>
        <v>8.1313808394348763E-2</v>
      </c>
    </row>
    <row r="924" spans="1:89" x14ac:dyDescent="0.15">
      <c r="A924" s="146" t="s">
        <v>32</v>
      </c>
      <c r="B924" s="203">
        <v>754</v>
      </c>
      <c r="C924" s="197">
        <v>846</v>
      </c>
      <c r="D924" s="198">
        <v>172</v>
      </c>
      <c r="E924" s="199">
        <v>355</v>
      </c>
      <c r="F924" s="196">
        <v>434</v>
      </c>
      <c r="G924" s="200">
        <v>1086</v>
      </c>
      <c r="H924" s="198">
        <v>880</v>
      </c>
      <c r="I924" s="199">
        <v>1043</v>
      </c>
      <c r="J924" s="196">
        <v>212</v>
      </c>
      <c r="K924" s="197">
        <v>60</v>
      </c>
      <c r="L924" s="198">
        <v>617</v>
      </c>
      <c r="M924" s="196">
        <v>196</v>
      </c>
      <c r="N924" s="201">
        <v>886</v>
      </c>
      <c r="O924" s="204">
        <v>678</v>
      </c>
      <c r="P924" s="196">
        <v>334</v>
      </c>
      <c r="Q924" s="197">
        <v>486</v>
      </c>
      <c r="R924" s="198">
        <v>320</v>
      </c>
      <c r="S924" s="199">
        <v>563</v>
      </c>
      <c r="T924" s="196">
        <v>144</v>
      </c>
      <c r="U924" s="200">
        <v>44</v>
      </c>
      <c r="V924" s="198">
        <v>851</v>
      </c>
      <c r="W924" s="205">
        <v>341</v>
      </c>
      <c r="X924" s="196">
        <v>354</v>
      </c>
      <c r="Y924" s="200">
        <v>207</v>
      </c>
      <c r="Z924" s="198">
        <v>499</v>
      </c>
      <c r="AA924" s="196">
        <v>905</v>
      </c>
      <c r="AB924" s="172">
        <f t="shared" si="17639"/>
        <v>6457</v>
      </c>
      <c r="AC924" s="173">
        <f t="shared" si="17640"/>
        <v>6810</v>
      </c>
      <c r="BI924" s="146" t="s">
        <v>32</v>
      </c>
      <c r="BJ924" s="129">
        <f>B924/B932</f>
        <v>7.8329524205277376E-2</v>
      </c>
      <c r="BK924" s="130">
        <f t="shared" ref="BK924" si="18050">C924/C932</f>
        <v>7.634001082837033E-2</v>
      </c>
      <c r="BL924" s="131">
        <f t="shared" ref="BL924" si="18051">D924/D932</f>
        <v>4.6917621385706494E-2</v>
      </c>
      <c r="BM924" s="132">
        <f t="shared" ref="BM924" si="18052">E924/E932</f>
        <v>7.1486105517519133E-2</v>
      </c>
      <c r="BN924" s="129">
        <f t="shared" ref="BN924" si="18053">F924/F932</f>
        <v>4.3317696376883923E-2</v>
      </c>
      <c r="BO924" s="130">
        <f t="shared" ref="BO924" si="18054">G924/G932</f>
        <v>0.11751974894491939</v>
      </c>
      <c r="BP924" s="131">
        <f t="shared" ref="BP924" si="18055">H924/H932</f>
        <v>7.2042570609905848E-2</v>
      </c>
      <c r="BQ924" s="132">
        <f t="shared" ref="BQ924" si="18056">I924/I932</f>
        <v>8.2249033987855852E-2</v>
      </c>
      <c r="BR924" s="129">
        <f t="shared" ref="BR924" si="18057">J924/J932</f>
        <v>8.4563222975668123E-2</v>
      </c>
      <c r="BS924" s="130">
        <f t="shared" ref="BS924" si="18058">K924/K932</f>
        <v>2.6350461133069828E-2</v>
      </c>
      <c r="BT924" s="131">
        <f t="shared" ref="BT924" si="18059">L924/L932</f>
        <v>9.0323525106133798E-2</v>
      </c>
      <c r="BU924" s="129">
        <f t="shared" ref="BU924" si="18060">M924/M932</f>
        <v>3.2364597093791282E-2</v>
      </c>
      <c r="BV924" s="133">
        <f t="shared" ref="BV924" si="18061">N924/N932</f>
        <v>7.1290634052140325E-2</v>
      </c>
      <c r="BW924" s="134">
        <f t="shared" ref="BW924" si="18062">O924/O932</f>
        <v>5.5908303784942687E-2</v>
      </c>
      <c r="BX924" s="129">
        <f t="shared" ref="BX924" si="18063">P924/P932</f>
        <v>5.1968258907733003E-2</v>
      </c>
      <c r="BY924" s="130">
        <f t="shared" ref="BY924" si="18064">Q924/Q932</f>
        <v>8.2261340555179419E-2</v>
      </c>
      <c r="BZ924" s="131">
        <f t="shared" ref="BZ924" si="18065">R924/R932</f>
        <v>4.0967865830239404E-2</v>
      </c>
      <c r="CA924" s="132">
        <f t="shared" ref="CA924" si="18066">S924/S932</f>
        <v>7.6902062559759593E-2</v>
      </c>
      <c r="CB924" s="129">
        <f t="shared" ref="CB924" si="18067">T924/T932</f>
        <v>6.8998562529947294E-2</v>
      </c>
      <c r="CC924" s="130">
        <f t="shared" ref="CC924" si="18068">U924/U932</f>
        <v>2.564102564102564E-2</v>
      </c>
      <c r="CD924" s="131">
        <f t="shared" ref="CD924" si="18069">V924/V932</f>
        <v>0.11355751267680811</v>
      </c>
      <c r="CE924" s="132">
        <f t="shared" ref="CE924" si="18070">W924/W932</f>
        <v>4.6847094381096306E-2</v>
      </c>
      <c r="CF924" s="129">
        <f t="shared" ref="CF924" si="18071">X924/X932</f>
        <v>6.2621616840615596E-2</v>
      </c>
      <c r="CG924" s="130">
        <f t="shared" ref="CG924" si="18072">Y924/Y932</f>
        <v>5.4617414248021107E-2</v>
      </c>
      <c r="CH924" s="131">
        <f t="shared" ref="CH924" si="18073">Z924/Z932</f>
        <v>4.7884080222627384E-2</v>
      </c>
      <c r="CI924" s="129">
        <f t="shared" ref="CI924" si="18074">AA924/AA932</f>
        <v>7.2249720581191126E-2</v>
      </c>
      <c r="CJ924" s="135">
        <f t="shared" ref="CJ924" si="18075">AB924/AB932</f>
        <v>6.644029428409734E-2</v>
      </c>
      <c r="CK924" s="136">
        <f t="shared" ref="CK924" si="18076">AC924/AC932</f>
        <v>7.0227905537795191E-2</v>
      </c>
    </row>
    <row r="925" spans="1:89" x14ac:dyDescent="0.15">
      <c r="A925" s="137" t="s">
        <v>33</v>
      </c>
      <c r="B925" s="206">
        <v>451</v>
      </c>
      <c r="C925" s="190">
        <v>615</v>
      </c>
      <c r="D925" s="191">
        <v>97</v>
      </c>
      <c r="E925" s="192">
        <v>279</v>
      </c>
      <c r="F925" s="189">
        <v>275</v>
      </c>
      <c r="G925" s="193">
        <v>783</v>
      </c>
      <c r="H925" s="191">
        <v>565</v>
      </c>
      <c r="I925" s="192">
        <v>734</v>
      </c>
      <c r="J925" s="189">
        <v>134</v>
      </c>
      <c r="K925" s="190">
        <v>46</v>
      </c>
      <c r="L925" s="191">
        <v>437</v>
      </c>
      <c r="M925" s="189">
        <v>164</v>
      </c>
      <c r="N925" s="194">
        <v>594</v>
      </c>
      <c r="O925" s="207">
        <v>612</v>
      </c>
      <c r="P925" s="189">
        <v>202</v>
      </c>
      <c r="Q925" s="190">
        <v>373</v>
      </c>
      <c r="R925" s="191">
        <v>342</v>
      </c>
      <c r="S925" s="192">
        <v>533</v>
      </c>
      <c r="T925" s="189">
        <v>70</v>
      </c>
      <c r="U925" s="193">
        <v>56</v>
      </c>
      <c r="V925" s="191">
        <v>582</v>
      </c>
      <c r="W925" s="208">
        <v>271</v>
      </c>
      <c r="X925" s="189">
        <v>216</v>
      </c>
      <c r="Y925" s="193">
        <v>209</v>
      </c>
      <c r="Z925" s="191">
        <v>318</v>
      </c>
      <c r="AA925" s="189">
        <v>796</v>
      </c>
      <c r="AB925" s="172">
        <f t="shared" si="17639"/>
        <v>4283</v>
      </c>
      <c r="AC925" s="173">
        <f t="shared" si="17640"/>
        <v>5471</v>
      </c>
      <c r="BI925" s="137" t="s">
        <v>33</v>
      </c>
      <c r="BJ925" s="129">
        <f>B925/B932</f>
        <v>4.6852275088302517E-2</v>
      </c>
      <c r="BK925" s="130">
        <f t="shared" ref="BK925" si="18077">C925/C932</f>
        <v>5.5495397942609638E-2</v>
      </c>
      <c r="BL925" s="131">
        <f t="shared" ref="BL925" si="18078">D925/D932</f>
        <v>2.645935624659029E-2</v>
      </c>
      <c r="BM925" s="132">
        <f t="shared" ref="BM925" si="18079">E925/E932</f>
        <v>5.6182037857430527E-2</v>
      </c>
      <c r="BN925" s="129">
        <f t="shared" ref="BN925" si="18080">F925/F932</f>
        <v>2.7447849086735202E-2</v>
      </c>
      <c r="BO925" s="130">
        <f t="shared" ref="BO925" si="18081">G925/G932</f>
        <v>8.4731089708905957E-2</v>
      </c>
      <c r="BP925" s="131">
        <f t="shared" ref="BP925" si="18082">H925/H932</f>
        <v>4.6254604993860006E-2</v>
      </c>
      <c r="BQ925" s="132">
        <f t="shared" ref="BQ925" si="18083">I925/I932</f>
        <v>5.7881870514943617E-2</v>
      </c>
      <c r="BR925" s="129">
        <f t="shared" ref="BR925" si="18084">J925/J932</f>
        <v>5.3450339050658158E-2</v>
      </c>
      <c r="BS925" s="130">
        <f t="shared" ref="BS925" si="18085">K925/K932</f>
        <v>2.0202020202020204E-2</v>
      </c>
      <c r="BT925" s="131">
        <f t="shared" ref="BT925" si="18086">L925/L932</f>
        <v>6.3973063973063973E-2</v>
      </c>
      <c r="BU925" s="129">
        <f t="shared" ref="BU925" si="18087">M925/M932</f>
        <v>2.7080581241743725E-2</v>
      </c>
      <c r="BV925" s="133">
        <f t="shared" ref="BV925" si="18088">N925/N932</f>
        <v>4.779530093337625E-2</v>
      </c>
      <c r="BW925" s="134">
        <f t="shared" ref="BW925" si="18089">O925/O932</f>
        <v>5.0465902531541186E-2</v>
      </c>
      <c r="BX925" s="129">
        <f t="shared" ref="BX925" si="18090">P925/P932</f>
        <v>3.1429905087910381E-2</v>
      </c>
      <c r="BY925" s="130">
        <f t="shared" ref="BY925" si="18091">Q925/Q932</f>
        <v>6.3134732566012181E-2</v>
      </c>
      <c r="BZ925" s="131">
        <f t="shared" ref="BZ925" si="18092">R925/R932</f>
        <v>4.3784406606068367E-2</v>
      </c>
      <c r="CA925" s="132">
        <f t="shared" ref="CA925" si="18093">S925/S932</f>
        <v>7.280426171288075E-2</v>
      </c>
      <c r="CB925" s="129">
        <f t="shared" ref="CB925" si="18094">T925/T932</f>
        <v>3.3540967896502155E-2</v>
      </c>
      <c r="CC925" s="130">
        <f t="shared" ref="CC925" si="18095">U925/U932</f>
        <v>3.2634032634032632E-2</v>
      </c>
      <c r="CD925" s="131">
        <f t="shared" ref="CD925" si="18096">V925/V932</f>
        <v>7.7662129703763016E-2</v>
      </c>
      <c r="CE925" s="132">
        <f t="shared" ref="CE925" si="18097">W925/W932</f>
        <v>3.723038878966891E-2</v>
      </c>
      <c r="CF925" s="129">
        <f t="shared" ref="CF925" si="18098">X925/X932</f>
        <v>3.8209800106138336E-2</v>
      </c>
      <c r="CG925" s="130">
        <f t="shared" ref="CG925" si="18099">Y925/Y932</f>
        <v>5.5145118733509232E-2</v>
      </c>
      <c r="CH925" s="131">
        <f t="shared" ref="CH925" si="18100">Z925/Z932</f>
        <v>3.0515305632856732E-2</v>
      </c>
      <c r="CI925" s="129">
        <f t="shared" ref="CI925" si="18101">AA925/AA932</f>
        <v>6.354782053329075E-2</v>
      </c>
      <c r="CJ925" s="135">
        <f t="shared" ref="CJ925" si="18102">AB925/AB932</f>
        <v>4.4070587024746616E-2</v>
      </c>
      <c r="CK925" s="136">
        <f t="shared" ref="CK925" si="18103">AC925/AC932</f>
        <v>5.6419511189027535E-2</v>
      </c>
    </row>
    <row r="926" spans="1:89" x14ac:dyDescent="0.15">
      <c r="A926" s="146" t="s">
        <v>34</v>
      </c>
      <c r="B926" s="203">
        <v>104</v>
      </c>
      <c r="C926" s="197">
        <v>334</v>
      </c>
      <c r="D926" s="198">
        <v>25</v>
      </c>
      <c r="E926" s="199">
        <v>168</v>
      </c>
      <c r="F926" s="196">
        <v>76</v>
      </c>
      <c r="G926" s="200">
        <v>486</v>
      </c>
      <c r="H926" s="198">
        <v>164</v>
      </c>
      <c r="I926" s="199">
        <v>450</v>
      </c>
      <c r="J926" s="196">
        <v>24</v>
      </c>
      <c r="K926" s="197">
        <v>40</v>
      </c>
      <c r="L926" s="198">
        <v>405</v>
      </c>
      <c r="M926" s="196">
        <v>73</v>
      </c>
      <c r="N926" s="201">
        <v>463</v>
      </c>
      <c r="O926" s="204">
        <v>288</v>
      </c>
      <c r="P926" s="196">
        <v>140</v>
      </c>
      <c r="Q926" s="197">
        <v>166</v>
      </c>
      <c r="R926" s="198">
        <v>154</v>
      </c>
      <c r="S926" s="199">
        <v>264</v>
      </c>
      <c r="T926" s="196">
        <v>44</v>
      </c>
      <c r="U926" s="200">
        <v>66</v>
      </c>
      <c r="V926" s="198">
        <v>258</v>
      </c>
      <c r="W926" s="205">
        <v>115</v>
      </c>
      <c r="X926" s="196">
        <v>125</v>
      </c>
      <c r="Y926" s="200">
        <v>101</v>
      </c>
      <c r="Z926" s="198">
        <v>206</v>
      </c>
      <c r="AA926" s="196">
        <v>331</v>
      </c>
      <c r="AB926" s="172">
        <f t="shared" si="17639"/>
        <v>2188</v>
      </c>
      <c r="AC926" s="173">
        <f t="shared" si="17640"/>
        <v>2882</v>
      </c>
      <c r="BI926" s="146" t="s">
        <v>34</v>
      </c>
      <c r="BJ926" s="129">
        <f>B926/B932</f>
        <v>1.0804072304176189E-2</v>
      </c>
      <c r="BK926" s="130">
        <f t="shared" ref="BK926" si="18104">C926/C932</f>
        <v>3.0138964085905072E-2</v>
      </c>
      <c r="BL926" s="131">
        <f t="shared" ref="BL926" si="18105">D926/D932</f>
        <v>6.8194217130387339E-3</v>
      </c>
      <c r="BM926" s="132">
        <f t="shared" ref="BM926" si="18106">E926/E932</f>
        <v>3.3830044301248488E-2</v>
      </c>
      <c r="BN926" s="129">
        <f t="shared" ref="BN926" si="18107">F926/F932</f>
        <v>7.5855873839704565E-3</v>
      </c>
      <c r="BO926" s="130">
        <f t="shared" ref="BO926" si="18108">G926/G932</f>
        <v>5.2591710853803701E-2</v>
      </c>
      <c r="BP926" s="131">
        <f t="shared" ref="BP926" si="18109">H926/H932</f>
        <v>1.3426115431846091E-2</v>
      </c>
      <c r="BQ926" s="132">
        <f t="shared" ref="BQ926" si="18110">I926/I932</f>
        <v>3.5486160397444996E-2</v>
      </c>
      <c r="BR926" s="129">
        <f t="shared" ref="BR926" si="18111">J926/J932</f>
        <v>9.5731950538492216E-3</v>
      </c>
      <c r="BS926" s="130">
        <f t="shared" ref="BS926" si="18112">K926/K932</f>
        <v>1.756697408871322E-2</v>
      </c>
      <c r="BT926" s="131">
        <f t="shared" ref="BT926" si="18113">L926/L932</f>
        <v>5.9288537549407112E-2</v>
      </c>
      <c r="BU926" s="129">
        <f t="shared" ref="BU926" si="18114">M926/M932</f>
        <v>1.2054161162483487E-2</v>
      </c>
      <c r="BV926" s="133">
        <f t="shared" ref="BV926" si="18115">N926/N932</f>
        <v>3.7254586417766335E-2</v>
      </c>
      <c r="BW926" s="134">
        <f t="shared" ref="BW926" si="18116">O926/O932</f>
        <v>2.3748660014842913E-2</v>
      </c>
      <c r="BX926" s="129">
        <f t="shared" ref="BX926" si="18117">P926/P932</f>
        <v>2.1783102536175509E-2</v>
      </c>
      <c r="BY926" s="130">
        <f t="shared" ref="BY926" si="18118">Q926/Q932</f>
        <v>2.8097494922139473E-2</v>
      </c>
      <c r="BZ926" s="131">
        <f t="shared" ref="BZ926" si="18119">R926/R932</f>
        <v>1.9715785430802713E-2</v>
      </c>
      <c r="CA926" s="132">
        <f t="shared" ref="CA926" si="18120">S926/S932</f>
        <v>3.606064745253381E-2</v>
      </c>
      <c r="CB926" s="129">
        <f t="shared" ref="CB926" si="18121">T926/T932</f>
        <v>2.1082894106372783E-2</v>
      </c>
      <c r="CC926" s="130">
        <f t="shared" ref="CC926" si="18122">U926/U932</f>
        <v>3.8461538461538464E-2</v>
      </c>
      <c r="CD926" s="131">
        <f t="shared" ref="CD926" si="18123">V926/V932</f>
        <v>3.4427542033626898E-2</v>
      </c>
      <c r="CE926" s="132">
        <f t="shared" ref="CE926" si="18124">W926/W932</f>
        <v>1.5798873471630719E-2</v>
      </c>
      <c r="CF926" s="129">
        <f t="shared" ref="CF926" si="18125">X926/X932</f>
        <v>2.2112152839200424E-2</v>
      </c>
      <c r="CG926" s="130">
        <f t="shared" ref="CG926" si="18126">Y926/Y932</f>
        <v>2.6649076517150396E-2</v>
      </c>
      <c r="CH926" s="131">
        <f t="shared" ref="CH926" si="18127">Z926/Z932</f>
        <v>1.9767776604932348E-2</v>
      </c>
      <c r="CI926" s="129">
        <f t="shared" ref="CI926" si="18128">AA926/AA932</f>
        <v>2.6425035925275429E-2</v>
      </c>
      <c r="CJ926" s="135">
        <f t="shared" ref="CJ926" si="18129">AB926/AB932</f>
        <v>2.2513762411894841E-2</v>
      </c>
      <c r="CK926" s="136">
        <f t="shared" ref="CK926" si="18130">AC926/AC932</f>
        <v>2.9720532123337116E-2</v>
      </c>
    </row>
    <row r="927" spans="1:89" x14ac:dyDescent="0.15">
      <c r="A927" s="137" t="s">
        <v>35</v>
      </c>
      <c r="B927" s="206">
        <v>0</v>
      </c>
      <c r="C927" s="190">
        <v>155</v>
      </c>
      <c r="D927" s="191">
        <v>0</v>
      </c>
      <c r="E927" s="192">
        <v>78</v>
      </c>
      <c r="F927" s="189">
        <v>1</v>
      </c>
      <c r="G927" s="193">
        <v>133</v>
      </c>
      <c r="H927" s="191">
        <v>28</v>
      </c>
      <c r="I927" s="192">
        <v>129</v>
      </c>
      <c r="J927" s="189">
        <v>2</v>
      </c>
      <c r="K927" s="190">
        <v>14</v>
      </c>
      <c r="L927" s="191">
        <v>68</v>
      </c>
      <c r="M927" s="189">
        <v>15</v>
      </c>
      <c r="N927" s="194">
        <v>37</v>
      </c>
      <c r="O927" s="207">
        <v>30</v>
      </c>
      <c r="P927" s="189">
        <v>16</v>
      </c>
      <c r="Q927" s="190">
        <v>28</v>
      </c>
      <c r="R927" s="191">
        <v>14</v>
      </c>
      <c r="S927" s="192">
        <v>29</v>
      </c>
      <c r="T927" s="189">
        <v>8</v>
      </c>
      <c r="U927" s="193">
        <v>5</v>
      </c>
      <c r="V927" s="191">
        <v>21</v>
      </c>
      <c r="W927" s="208">
        <v>10</v>
      </c>
      <c r="X927" s="189">
        <v>21</v>
      </c>
      <c r="Y927" s="193">
        <v>18</v>
      </c>
      <c r="Z927" s="191">
        <v>18</v>
      </c>
      <c r="AA927" s="189">
        <v>52</v>
      </c>
      <c r="AB927" s="172">
        <f t="shared" si="17639"/>
        <v>234</v>
      </c>
      <c r="AC927" s="173">
        <f t="shared" si="17640"/>
        <v>696</v>
      </c>
      <c r="BI927" s="137" t="s">
        <v>35</v>
      </c>
      <c r="BJ927" s="129">
        <f>B927/B932</f>
        <v>0</v>
      </c>
      <c r="BK927" s="130">
        <f t="shared" ref="BK927" si="18131">C927/C932</f>
        <v>1.3986645009926007E-2</v>
      </c>
      <c r="BL927" s="131">
        <f t="shared" ref="BL927" si="18132">D927/D932</f>
        <v>0</v>
      </c>
      <c r="BM927" s="132">
        <f t="shared" ref="BM927" si="18133">E927/E932</f>
        <v>1.5706806282722512E-2</v>
      </c>
      <c r="BN927" s="129">
        <f t="shared" ref="BN927" si="18134">F927/F932</f>
        <v>9.9810360315400734E-5</v>
      </c>
      <c r="BO927" s="130">
        <f t="shared" ref="BO927" si="18135">G927/G932</f>
        <v>1.4392381776863975E-2</v>
      </c>
      <c r="BP927" s="131">
        <f t="shared" ref="BP927" si="18136">H927/H932</f>
        <v>2.2922636103151861E-3</v>
      </c>
      <c r="BQ927" s="132">
        <f t="shared" ref="BQ927" si="18137">I927/I932</f>
        <v>1.0172699313934233E-2</v>
      </c>
      <c r="BR927" s="129">
        <f t="shared" ref="BR927" si="18138">J927/J932</f>
        <v>7.9776625448743513E-4</v>
      </c>
      <c r="BS927" s="130">
        <f t="shared" ref="BS927" si="18139">K927/K932</f>
        <v>6.148440931049627E-3</v>
      </c>
      <c r="BT927" s="131">
        <f t="shared" ref="BT927" si="18140">L927/L932</f>
        <v>9.9546186502708234E-3</v>
      </c>
      <c r="BU927" s="129">
        <f t="shared" ref="BU927" si="18141">M927/M932</f>
        <v>2.4768824306472918E-3</v>
      </c>
      <c r="BV927" s="133">
        <f t="shared" ref="BV927" si="18142">N927/N932</f>
        <v>2.9771483746379142E-3</v>
      </c>
      <c r="BW927" s="134">
        <f t="shared" ref="BW927" si="18143">O927/O932</f>
        <v>2.4738187515461365E-3</v>
      </c>
      <c r="BX927" s="129">
        <f t="shared" ref="BX927" si="18144">P927/P932</f>
        <v>2.4894974327057725E-3</v>
      </c>
      <c r="BY927" s="130">
        <f t="shared" ref="BY927" si="18145">Q927/Q932</f>
        <v>4.7393364928909956E-3</v>
      </c>
      <c r="BZ927" s="131">
        <f t="shared" ref="BZ927" si="18146">R927/R932</f>
        <v>1.7923441300729741E-3</v>
      </c>
      <c r="CA927" s="132">
        <f t="shared" ref="CA927" si="18147">S927/S932</f>
        <v>3.9612074853162139E-3</v>
      </c>
      <c r="CB927" s="129">
        <f t="shared" ref="CB927" si="18148">T927/T932</f>
        <v>3.8332534738859609E-3</v>
      </c>
      <c r="CC927" s="130">
        <f t="shared" ref="CC927" si="18149">U927/U932</f>
        <v>2.913752913752914E-3</v>
      </c>
      <c r="CD927" s="131">
        <f t="shared" ref="CD927" si="18150">V927/V932</f>
        <v>2.8022417934347476E-3</v>
      </c>
      <c r="CE927" s="132">
        <f t="shared" ref="CE927" si="18151">W927/W932</f>
        <v>1.3738150844896278E-3</v>
      </c>
      <c r="CF927" s="129">
        <f t="shared" ref="CF927" si="18152">X927/X932</f>
        <v>3.7148416769856715E-3</v>
      </c>
      <c r="CG927" s="130">
        <f t="shared" ref="CG927" si="18153">Y927/Y932</f>
        <v>4.7493403693931397E-3</v>
      </c>
      <c r="CH927" s="131">
        <f t="shared" ref="CH927" si="18154">Z927/Z932</f>
        <v>1.7272814509164188E-3</v>
      </c>
      <c r="CI927" s="129">
        <f t="shared" ref="CI927" si="18155">AA927/AA932</f>
        <v>4.1513651604662303E-3</v>
      </c>
      <c r="CJ927" s="135">
        <f t="shared" ref="CJ927" si="18156">AB927/AB932</f>
        <v>2.4077789782373823E-3</v>
      </c>
      <c r="CK927" s="136">
        <f t="shared" ref="CK927" si="18157">AC927/AC932</f>
        <v>7.1774775703825925E-3</v>
      </c>
    </row>
    <row r="928" spans="1:89" x14ac:dyDescent="0.15">
      <c r="A928" s="146" t="s">
        <v>36</v>
      </c>
      <c r="B928" s="203">
        <v>0</v>
      </c>
      <c r="C928" s="197">
        <v>23</v>
      </c>
      <c r="D928" s="198">
        <v>0</v>
      </c>
      <c r="E928" s="199">
        <v>14</v>
      </c>
      <c r="F928" s="196">
        <v>0</v>
      </c>
      <c r="G928" s="200">
        <v>4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39"/>
        <v>0</v>
      </c>
      <c r="AC928" s="173">
        <f t="shared" si="17640"/>
        <v>41</v>
      </c>
      <c r="BI928" s="146" t="s">
        <v>36</v>
      </c>
      <c r="BJ928" s="129">
        <f>B928/B932</f>
        <v>0</v>
      </c>
      <c r="BK928" s="130">
        <f t="shared" ref="BK928" si="18158">C928/C932</f>
        <v>2.0754376466341814E-3</v>
      </c>
      <c r="BL928" s="131">
        <f t="shared" ref="BL928" si="18159">D928/D932</f>
        <v>0</v>
      </c>
      <c r="BM928" s="132">
        <f t="shared" ref="BM928" si="18160">E928/E932</f>
        <v>2.8191703584373741E-3</v>
      </c>
      <c r="BN928" s="129">
        <f t="shared" ref="BN928" si="18161">F928/F932</f>
        <v>0</v>
      </c>
      <c r="BO928" s="130">
        <f t="shared" ref="BO928" si="18162">G928/G932</f>
        <v>4.3285358727410453E-4</v>
      </c>
      <c r="BP928" s="131">
        <f t="shared" ref="BP928" si="18163">H928/H932</f>
        <v>0</v>
      </c>
      <c r="BQ928" s="132">
        <f t="shared" ref="BQ928" si="18164">I928/I932</f>
        <v>0</v>
      </c>
      <c r="BR928" s="129">
        <f t="shared" ref="BR928" si="18165">J928/J932</f>
        <v>0</v>
      </c>
      <c r="BS928" s="130">
        <f t="shared" ref="BS928" si="18166">K928/K932</f>
        <v>0</v>
      </c>
      <c r="BT928" s="131">
        <f t="shared" ref="BT928" si="18167">L928/L932</f>
        <v>0</v>
      </c>
      <c r="BU928" s="129">
        <f t="shared" ref="BU928" si="18168">M928/M932</f>
        <v>0</v>
      </c>
      <c r="BV928" s="133">
        <f t="shared" ref="BV928" si="18169">N928/N932</f>
        <v>0</v>
      </c>
      <c r="BW928" s="134">
        <f t="shared" ref="BW928" si="18170">O928/O932</f>
        <v>0</v>
      </c>
      <c r="BX928" s="129">
        <f t="shared" ref="BX928" si="18171">P928/P932</f>
        <v>0</v>
      </c>
      <c r="BY928" s="130">
        <f t="shared" ref="BY928" si="18172">Q928/Q932</f>
        <v>0</v>
      </c>
      <c r="BZ928" s="131">
        <f t="shared" ref="BZ928" si="18173">R928/R932</f>
        <v>0</v>
      </c>
      <c r="CA928" s="132">
        <f t="shared" ref="CA928" si="18174">S928/S932</f>
        <v>0</v>
      </c>
      <c r="CB928" s="129">
        <f t="shared" ref="CB928" si="18175">T928/T932</f>
        <v>0</v>
      </c>
      <c r="CC928" s="130">
        <f t="shared" ref="CC928" si="18176">U928/U932</f>
        <v>0</v>
      </c>
      <c r="CD928" s="131">
        <f t="shared" ref="CD928" si="18177">V928/V932</f>
        <v>0</v>
      </c>
      <c r="CE928" s="132">
        <f t="shared" ref="CE928" si="18178">W928/W932</f>
        <v>0</v>
      </c>
      <c r="CF928" s="129">
        <f t="shared" ref="CF928" si="18179">X928/X932</f>
        <v>0</v>
      </c>
      <c r="CG928" s="130">
        <f t="shared" ref="CG928" si="18180">Y928/Y932</f>
        <v>0</v>
      </c>
      <c r="CH928" s="131">
        <f t="shared" ref="CH928" si="18181">Z928/Z932</f>
        <v>0</v>
      </c>
      <c r="CI928" s="129">
        <f t="shared" ref="CI928" si="18182">AA928/AA932</f>
        <v>0</v>
      </c>
      <c r="CJ928" s="135">
        <f t="shared" ref="CJ928" si="18183">AB928/AB932</f>
        <v>0</v>
      </c>
      <c r="CK928" s="136">
        <f t="shared" ref="CK928" si="18184">AC928/AC932</f>
        <v>4.228111787150665E-4</v>
      </c>
    </row>
    <row r="929" spans="1:89" x14ac:dyDescent="0.15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>
        <f t="shared" si="17639"/>
        <v>0</v>
      </c>
      <c r="AC929" s="173">
        <f t="shared" si="17640"/>
        <v>0</v>
      </c>
      <c r="BI929" s="137" t="s">
        <v>37</v>
      </c>
      <c r="BJ929" s="129">
        <f>B929/B932</f>
        <v>0</v>
      </c>
      <c r="BK929" s="130">
        <f t="shared" ref="BK929" si="18185">C929/C932</f>
        <v>0</v>
      </c>
      <c r="BL929" s="131">
        <f t="shared" ref="BL929" si="18186">D929/D932</f>
        <v>0</v>
      </c>
      <c r="BM929" s="132">
        <f t="shared" ref="BM929" si="18187">E929/E932</f>
        <v>0</v>
      </c>
      <c r="BN929" s="129">
        <f t="shared" ref="BN929" si="18188">F929/F932</f>
        <v>0</v>
      </c>
      <c r="BO929" s="130">
        <f t="shared" ref="BO929" si="18189">G929/G932</f>
        <v>0</v>
      </c>
      <c r="BP929" s="131">
        <f t="shared" ref="BP929" si="18190">H929/H932</f>
        <v>0</v>
      </c>
      <c r="BQ929" s="132">
        <f t="shared" ref="BQ929" si="18191">I929/I932</f>
        <v>0</v>
      </c>
      <c r="BR929" s="129">
        <f t="shared" ref="BR929" si="18192">J929/J932</f>
        <v>0</v>
      </c>
      <c r="BS929" s="130">
        <f t="shared" ref="BS929" si="18193">K929/K932</f>
        <v>0</v>
      </c>
      <c r="BT929" s="131">
        <f t="shared" ref="BT929" si="18194">L929/L932</f>
        <v>0</v>
      </c>
      <c r="BU929" s="129">
        <f t="shared" ref="BU929" si="18195">M929/M932</f>
        <v>0</v>
      </c>
      <c r="BV929" s="133">
        <f t="shared" ref="BV929" si="18196">N929/N932</f>
        <v>0</v>
      </c>
      <c r="BW929" s="134">
        <f t="shared" ref="BW929" si="18197">O929/O932</f>
        <v>0</v>
      </c>
      <c r="BX929" s="129">
        <f t="shared" ref="BX929" si="18198">P929/P932</f>
        <v>0</v>
      </c>
      <c r="BY929" s="130">
        <f t="shared" ref="BY929" si="18199">Q929/Q932</f>
        <v>0</v>
      </c>
      <c r="BZ929" s="131">
        <f t="shared" ref="BZ929" si="18200">R929/R932</f>
        <v>0</v>
      </c>
      <c r="CA929" s="132">
        <f t="shared" ref="CA929" si="18201">S929/S932</f>
        <v>0</v>
      </c>
      <c r="CB929" s="129">
        <f t="shared" ref="CB929" si="18202">T929/T932</f>
        <v>0</v>
      </c>
      <c r="CC929" s="130">
        <f t="shared" ref="CC929" si="18203">U929/U932</f>
        <v>0</v>
      </c>
      <c r="CD929" s="131">
        <f t="shared" ref="CD929" si="18204">V929/V932</f>
        <v>0</v>
      </c>
      <c r="CE929" s="132">
        <f t="shared" ref="CE929" si="18205">W929/W932</f>
        <v>0</v>
      </c>
      <c r="CF929" s="129">
        <f t="shared" ref="CF929" si="18206">X929/X932</f>
        <v>0</v>
      </c>
      <c r="CG929" s="130">
        <f t="shared" ref="CG929" si="18207">Y929/Y932</f>
        <v>0</v>
      </c>
      <c r="CH929" s="131">
        <f t="shared" ref="CH929" si="18208">Z929/Z932</f>
        <v>0</v>
      </c>
      <c r="CI929" s="129">
        <f t="shared" ref="CI929" si="18209">AA929/AA932</f>
        <v>0</v>
      </c>
      <c r="CJ929" s="135">
        <f t="shared" ref="CJ929" si="18210">AB929/AB932</f>
        <v>0</v>
      </c>
      <c r="CK929" s="136">
        <f t="shared" ref="CK929" si="18211">AC929/AC932</f>
        <v>0</v>
      </c>
    </row>
    <row r="930" spans="1:89" x14ac:dyDescent="0.15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>
        <f t="shared" si="17639"/>
        <v>0</v>
      </c>
      <c r="AC930" s="173">
        <f t="shared" si="17640"/>
        <v>0</v>
      </c>
      <c r="BI930" s="146" t="s">
        <v>38</v>
      </c>
      <c r="BJ930" s="129">
        <f>B930/B932</f>
        <v>0</v>
      </c>
      <c r="BK930" s="130">
        <f t="shared" ref="BK930" si="18212">C930/C932</f>
        <v>0</v>
      </c>
      <c r="BL930" s="131">
        <f t="shared" ref="BL930" si="18213">D930/D932</f>
        <v>0</v>
      </c>
      <c r="BM930" s="132">
        <f t="shared" ref="BM930" si="18214">E930/E932</f>
        <v>0</v>
      </c>
      <c r="BN930" s="129">
        <f t="shared" ref="BN930" si="18215">F930/F932</f>
        <v>0</v>
      </c>
      <c r="BO930" s="130">
        <f t="shared" ref="BO930" si="18216">G930/G932</f>
        <v>0</v>
      </c>
      <c r="BP930" s="131">
        <f t="shared" ref="BP930" si="18217">H930/H932</f>
        <v>0</v>
      </c>
      <c r="BQ930" s="132">
        <f t="shared" ref="BQ930" si="18218">I930/I932</f>
        <v>0</v>
      </c>
      <c r="BR930" s="129">
        <f t="shared" ref="BR930" si="18219">J930/J932</f>
        <v>0</v>
      </c>
      <c r="BS930" s="130">
        <f t="shared" ref="BS930" si="18220">K930/K932</f>
        <v>0</v>
      </c>
      <c r="BT930" s="131">
        <f t="shared" ref="BT930" si="18221">L930/L932</f>
        <v>0</v>
      </c>
      <c r="BU930" s="129">
        <f t="shared" ref="BU930" si="18222">M930/M932</f>
        <v>0</v>
      </c>
      <c r="BV930" s="133">
        <f t="shared" ref="BV930" si="18223">N930/N932</f>
        <v>0</v>
      </c>
      <c r="BW930" s="134">
        <f t="shared" ref="BW930" si="18224">O930/O932</f>
        <v>0</v>
      </c>
      <c r="BX930" s="129">
        <f t="shared" ref="BX930" si="18225">P930/P932</f>
        <v>0</v>
      </c>
      <c r="BY930" s="130">
        <f t="shared" ref="BY930" si="18226">Q930/Q932</f>
        <v>0</v>
      </c>
      <c r="BZ930" s="131">
        <f t="shared" ref="BZ930" si="18227">R930/R932</f>
        <v>0</v>
      </c>
      <c r="CA930" s="132">
        <f t="shared" ref="CA930" si="18228">S930/S932</f>
        <v>0</v>
      </c>
      <c r="CB930" s="129">
        <f t="shared" ref="CB930" si="18229">T930/T932</f>
        <v>0</v>
      </c>
      <c r="CC930" s="130">
        <f t="shared" ref="CC930" si="18230">U930/U932</f>
        <v>0</v>
      </c>
      <c r="CD930" s="131">
        <f t="shared" ref="CD930" si="18231">V930/V932</f>
        <v>0</v>
      </c>
      <c r="CE930" s="132">
        <f t="shared" ref="CE930" si="18232">W930/W932</f>
        <v>0</v>
      </c>
      <c r="CF930" s="129">
        <f t="shared" ref="CF930" si="18233">X930/X932</f>
        <v>0</v>
      </c>
      <c r="CG930" s="130">
        <f t="shared" ref="CG930" si="18234">Y930/Y932</f>
        <v>0</v>
      </c>
      <c r="CH930" s="131">
        <f t="shared" ref="CH930" si="18235">Z930/Z932</f>
        <v>0</v>
      </c>
      <c r="CI930" s="129">
        <f t="shared" ref="CI930" si="18236">AA930/AA932</f>
        <v>0</v>
      </c>
      <c r="CJ930" s="135">
        <f t="shared" ref="CJ930" si="18237">AB930/AB932</f>
        <v>0</v>
      </c>
      <c r="CK930" s="136">
        <f t="shared" ref="CK930" si="18238">AC930/AC932</f>
        <v>0</v>
      </c>
    </row>
    <row r="931" spans="1:89" ht="14" thickBot="1" x14ac:dyDescent="0.2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si="17639"/>
        <v>0</v>
      </c>
      <c r="AC931" s="173">
        <f t="shared" si="17640"/>
        <v>0</v>
      </c>
      <c r="BI931" s="137" t="s">
        <v>39</v>
      </c>
      <c r="BJ931" s="129">
        <f>B931/B932</f>
        <v>0</v>
      </c>
      <c r="BK931" s="130">
        <f t="shared" ref="BK931" si="18239">C931/C932</f>
        <v>0</v>
      </c>
      <c r="BL931" s="131">
        <f t="shared" ref="BL931" si="18240">D931/D932</f>
        <v>0</v>
      </c>
      <c r="BM931" s="132">
        <f t="shared" ref="BM931" si="18241">E931/E932</f>
        <v>0</v>
      </c>
      <c r="BN931" s="129">
        <f t="shared" ref="BN931" si="18242">F931/F932</f>
        <v>0</v>
      </c>
      <c r="BO931" s="130">
        <f t="shared" ref="BO931" si="18243">G931/G932</f>
        <v>0</v>
      </c>
      <c r="BP931" s="131">
        <f t="shared" ref="BP931" si="18244">H931/H932</f>
        <v>0</v>
      </c>
      <c r="BQ931" s="132">
        <f t="shared" ref="BQ931" si="18245">I931/I932</f>
        <v>0</v>
      </c>
      <c r="BR931" s="129">
        <f t="shared" ref="BR931" si="18246">J931/J932</f>
        <v>0</v>
      </c>
      <c r="BS931" s="130">
        <f t="shared" ref="BS931" si="18247">K931/K932</f>
        <v>0</v>
      </c>
      <c r="BT931" s="131">
        <f t="shared" ref="BT931" si="18248">L931/L932</f>
        <v>0</v>
      </c>
      <c r="BU931" s="129">
        <f t="shared" ref="BU931" si="18249">M931/M932</f>
        <v>0</v>
      </c>
      <c r="BV931" s="133">
        <f t="shared" ref="BV931" si="18250">N931/N932</f>
        <v>0</v>
      </c>
      <c r="BW931" s="134">
        <f t="shared" ref="BW931" si="18251">O931/O932</f>
        <v>0</v>
      </c>
      <c r="BX931" s="129">
        <f t="shared" ref="BX931" si="18252">P931/P932</f>
        <v>0</v>
      </c>
      <c r="BY931" s="130">
        <f t="shared" ref="BY931" si="18253">Q931/Q932</f>
        <v>0</v>
      </c>
      <c r="BZ931" s="131">
        <f t="shared" ref="BZ931" si="18254">R931/R932</f>
        <v>0</v>
      </c>
      <c r="CA931" s="132">
        <f t="shared" ref="CA931" si="18255">S931/S932</f>
        <v>0</v>
      </c>
      <c r="CB931" s="129">
        <f t="shared" ref="CB931" si="18256">T931/T932</f>
        <v>0</v>
      </c>
      <c r="CC931" s="130">
        <f t="shared" ref="CC931" si="18257">U931/U932</f>
        <v>0</v>
      </c>
      <c r="CD931" s="131">
        <f t="shared" ref="CD931" si="18258">V931/V932</f>
        <v>0</v>
      </c>
      <c r="CE931" s="132">
        <f t="shared" ref="CE931" si="18259">W931/W932</f>
        <v>0</v>
      </c>
      <c r="CF931" s="129">
        <f t="shared" ref="CF931" si="18260">X931/X932</f>
        <v>0</v>
      </c>
      <c r="CG931" s="130">
        <f t="shared" ref="CG931" si="18261">Y931/Y932</f>
        <v>0</v>
      </c>
      <c r="CH931" s="131">
        <f t="shared" ref="CH931" si="18262">Z931/Z932</f>
        <v>0</v>
      </c>
      <c r="CI931" s="129">
        <f t="shared" ref="CI931" si="18263">AA931/AA932</f>
        <v>0</v>
      </c>
      <c r="CJ931" s="135">
        <f t="shared" ref="CJ931" si="18264">AB931/AB932</f>
        <v>0</v>
      </c>
      <c r="CK931" s="136">
        <f t="shared" ref="CK931" si="18265">AC931/AC932</f>
        <v>0</v>
      </c>
    </row>
    <row r="932" spans="1:89" ht="15" thickTop="1" thickBot="1" x14ac:dyDescent="0.2">
      <c r="A932" s="269" t="s">
        <v>13</v>
      </c>
      <c r="B932" s="20">
        <f t="shared" ref="B932:AA932" si="18266">SUM(B909:B931)</f>
        <v>9626</v>
      </c>
      <c r="C932" s="21">
        <f t="shared" si="18266"/>
        <v>11082</v>
      </c>
      <c r="D932" s="20">
        <f t="shared" si="18266"/>
        <v>3666</v>
      </c>
      <c r="E932" s="21">
        <f t="shared" si="18266"/>
        <v>4966</v>
      </c>
      <c r="F932" s="20">
        <f t="shared" si="18266"/>
        <v>10019</v>
      </c>
      <c r="G932" s="21">
        <f t="shared" si="18266"/>
        <v>9241</v>
      </c>
      <c r="H932" s="20">
        <f t="shared" si="18266"/>
        <v>12215</v>
      </c>
      <c r="I932" s="21">
        <f t="shared" si="18266"/>
        <v>12681</v>
      </c>
      <c r="J932" s="20">
        <f t="shared" si="18266"/>
        <v>2507</v>
      </c>
      <c r="K932" s="21">
        <f t="shared" si="18266"/>
        <v>2277</v>
      </c>
      <c r="L932" s="20">
        <f t="shared" si="18266"/>
        <v>6831</v>
      </c>
      <c r="M932" s="21">
        <f t="shared" si="18266"/>
        <v>6056</v>
      </c>
      <c r="N932" s="20">
        <f t="shared" si="18266"/>
        <v>12428</v>
      </c>
      <c r="O932" s="21">
        <f t="shared" si="18266"/>
        <v>12127</v>
      </c>
      <c r="P932" s="20">
        <f t="shared" si="18266"/>
        <v>6427</v>
      </c>
      <c r="Q932" s="21">
        <f t="shared" si="18266"/>
        <v>5908</v>
      </c>
      <c r="R932" s="20">
        <f t="shared" si="18266"/>
        <v>7811</v>
      </c>
      <c r="S932" s="21">
        <f t="shared" si="18266"/>
        <v>7321</v>
      </c>
      <c r="T932" s="20">
        <f t="shared" si="18266"/>
        <v>2087</v>
      </c>
      <c r="U932" s="21">
        <f t="shared" si="18266"/>
        <v>1716</v>
      </c>
      <c r="V932" s="20">
        <f t="shared" si="18266"/>
        <v>7494</v>
      </c>
      <c r="W932" s="21">
        <f t="shared" si="18266"/>
        <v>7279</v>
      </c>
      <c r="X932" s="20">
        <f t="shared" si="18266"/>
        <v>5653</v>
      </c>
      <c r="Y932" s="21">
        <f t="shared" si="18266"/>
        <v>3790</v>
      </c>
      <c r="Z932" s="20">
        <f t="shared" si="18266"/>
        <v>10421</v>
      </c>
      <c r="AA932" s="21">
        <f t="shared" si="18266"/>
        <v>12526</v>
      </c>
      <c r="AB932" s="174">
        <f t="shared" ref="AB932:AC932" si="18267">SUM(AB908:AB931)</f>
        <v>97185</v>
      </c>
      <c r="AC932" s="175">
        <f t="shared" si="18267"/>
        <v>96970</v>
      </c>
      <c r="BI932" s="269" t="s">
        <v>13</v>
      </c>
      <c r="BJ932" s="155">
        <f>SUM(BJ908:BJ931)</f>
        <v>1</v>
      </c>
      <c r="BK932" s="156">
        <f t="shared" ref="BK932:CK932" si="18268">SUM(BK908:BK931)</f>
        <v>1</v>
      </c>
      <c r="BL932" s="155">
        <f t="shared" si="18268"/>
        <v>1.0000000000000002</v>
      </c>
      <c r="BM932" s="156">
        <f t="shared" si="18268"/>
        <v>0.99999999999999989</v>
      </c>
      <c r="BN932" s="155">
        <f t="shared" si="18268"/>
        <v>1</v>
      </c>
      <c r="BO932" s="156">
        <f t="shared" si="18268"/>
        <v>0.99999999999999989</v>
      </c>
      <c r="BP932" s="155">
        <f t="shared" si="18268"/>
        <v>1</v>
      </c>
      <c r="BQ932" s="156">
        <f t="shared" si="18268"/>
        <v>1</v>
      </c>
      <c r="BR932" s="155">
        <f t="shared" si="18268"/>
        <v>1</v>
      </c>
      <c r="BS932" s="156">
        <f t="shared" si="18268"/>
        <v>0.99999999999999989</v>
      </c>
      <c r="BT932" s="155">
        <f t="shared" si="18268"/>
        <v>1.0000000000000002</v>
      </c>
      <c r="BU932" s="156">
        <f t="shared" si="18268"/>
        <v>0.99999999999999989</v>
      </c>
      <c r="BV932" s="155">
        <f t="shared" si="18268"/>
        <v>1</v>
      </c>
      <c r="BW932" s="156">
        <f t="shared" si="18268"/>
        <v>1</v>
      </c>
      <c r="BX932" s="155">
        <f t="shared" si="18268"/>
        <v>1</v>
      </c>
      <c r="BY932" s="156">
        <f t="shared" si="18268"/>
        <v>1</v>
      </c>
      <c r="BZ932" s="155">
        <f t="shared" si="18268"/>
        <v>1</v>
      </c>
      <c r="CA932" s="156">
        <f t="shared" si="18268"/>
        <v>1</v>
      </c>
      <c r="CB932" s="155">
        <f t="shared" si="18268"/>
        <v>0.99999999999999978</v>
      </c>
      <c r="CC932" s="156">
        <f t="shared" si="18268"/>
        <v>1</v>
      </c>
      <c r="CD932" s="155">
        <f t="shared" si="18268"/>
        <v>1</v>
      </c>
      <c r="CE932" s="156">
        <f t="shared" si="18268"/>
        <v>1</v>
      </c>
      <c r="CF932" s="155">
        <f t="shared" si="18268"/>
        <v>0.99999999999999989</v>
      </c>
      <c r="CG932" s="156">
        <f t="shared" si="18268"/>
        <v>1.0000000000000002</v>
      </c>
      <c r="CH932" s="155">
        <f t="shared" si="18268"/>
        <v>1</v>
      </c>
      <c r="CI932" s="156">
        <f t="shared" si="18268"/>
        <v>1.0000000000000002</v>
      </c>
      <c r="CJ932" s="155">
        <f t="shared" si="18268"/>
        <v>0.99999999999999989</v>
      </c>
      <c r="CK932" s="156">
        <f t="shared" si="18268"/>
        <v>1</v>
      </c>
    </row>
    <row r="933" spans="1:89" ht="14" thickTop="1" x14ac:dyDescent="0.15">
      <c r="A933" s="187"/>
    </row>
    <row r="935" spans="1:89" x14ac:dyDescent="0.15">
      <c r="A935" s="301">
        <f>+A904+1</f>
        <v>44135</v>
      </c>
      <c r="B935" s="301"/>
      <c r="C935" s="301"/>
      <c r="D935" s="301"/>
      <c r="AE935" s="272"/>
      <c r="BI935" s="300">
        <f>+BI873+2</f>
        <v>44135</v>
      </c>
      <c r="BJ935" s="300"/>
      <c r="BK935" s="300"/>
      <c r="BL935" s="300"/>
    </row>
    <row r="936" spans="1:89" ht="14" thickBot="1" x14ac:dyDescent="0.2">
      <c r="AE936" s="272" t="s">
        <v>84</v>
      </c>
    </row>
    <row r="937" spans="1:89" ht="15" thickTop="1" thickBot="1" x14ac:dyDescent="0.2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 x14ac:dyDescent="0.2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 x14ac:dyDescent="0.15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546</v>
      </c>
      <c r="AG939" s="186">
        <f t="shared" ref="AG939:AV941" si="18269">SUMIF($A$9:$A$32,$AE939,C$939:C$962)</f>
        <v>525</v>
      </c>
      <c r="AH939" s="127">
        <f t="shared" si="18269"/>
        <v>204</v>
      </c>
      <c r="AI939" s="180">
        <f t="shared" si="18269"/>
        <v>232</v>
      </c>
      <c r="AJ939" s="126">
        <f t="shared" si="18269"/>
        <v>632</v>
      </c>
      <c r="AK939" s="128">
        <f t="shared" si="18269"/>
        <v>392</v>
      </c>
      <c r="AL939" s="127">
        <f t="shared" si="18269"/>
        <v>611</v>
      </c>
      <c r="AM939" s="180">
        <f t="shared" si="18269"/>
        <v>575</v>
      </c>
      <c r="AN939" s="126">
        <f t="shared" si="18269"/>
        <v>58</v>
      </c>
      <c r="AO939" s="128">
        <f t="shared" si="18269"/>
        <v>123</v>
      </c>
      <c r="AP939" s="127">
        <f t="shared" si="18269"/>
        <v>225</v>
      </c>
      <c r="AQ939" s="126">
        <f t="shared" si="18269"/>
        <v>386</v>
      </c>
      <c r="AR939" s="179">
        <f t="shared" si="18269"/>
        <v>578</v>
      </c>
      <c r="AS939" s="181">
        <f t="shared" si="18269"/>
        <v>609</v>
      </c>
      <c r="AT939" s="126">
        <f t="shared" si="18269"/>
        <v>354</v>
      </c>
      <c r="AU939" s="128">
        <f t="shared" si="18269"/>
        <v>275</v>
      </c>
      <c r="AV939" s="127">
        <f t="shared" si="18269"/>
        <v>460</v>
      </c>
      <c r="AW939" s="180">
        <f t="shared" ref="AW939:BE941" si="18270">SUMIF($A$9:$A$32,$AE939,S$939:S$962)</f>
        <v>300</v>
      </c>
      <c r="AX939" s="126">
        <f t="shared" si="18270"/>
        <v>116</v>
      </c>
      <c r="AY939" s="128">
        <f t="shared" si="18270"/>
        <v>94</v>
      </c>
      <c r="AZ939" s="127">
        <f t="shared" si="18270"/>
        <v>260</v>
      </c>
      <c r="BA939" s="180">
        <f t="shared" si="18270"/>
        <v>356</v>
      </c>
      <c r="BB939" s="126">
        <f t="shared" si="18270"/>
        <v>367</v>
      </c>
      <c r="BC939" s="128">
        <f t="shared" si="18270"/>
        <v>189</v>
      </c>
      <c r="BD939" s="184">
        <f t="shared" si="18270"/>
        <v>409</v>
      </c>
      <c r="BE939" s="185">
        <f t="shared" si="18270"/>
        <v>515</v>
      </c>
      <c r="BF939" s="170">
        <f t="shared" ref="BF939:BG941" si="18271">SUMIF($A$9:$A$32,$AE939,AB$908:AB$931)</f>
        <v>6649</v>
      </c>
      <c r="BG939" s="171">
        <f t="shared" si="18271"/>
        <v>6073</v>
      </c>
      <c r="BI939" s="125" t="s">
        <v>16</v>
      </c>
      <c r="BJ939" s="129">
        <f>B939/B963</f>
        <v>0</v>
      </c>
      <c r="BK939" s="130">
        <f t="shared" ref="BK939" si="18272">C939/C963</f>
        <v>0</v>
      </c>
      <c r="BL939" s="131">
        <f t="shared" ref="BL939" si="18273">D939/D963</f>
        <v>0</v>
      </c>
      <c r="BM939" s="132">
        <f t="shared" ref="BM939" si="18274">E939/E963</f>
        <v>0</v>
      </c>
      <c r="BN939" s="129">
        <f t="shared" ref="BN939" si="18275">F939/F963</f>
        <v>0</v>
      </c>
      <c r="BO939" s="130">
        <f t="shared" ref="BO939" si="18276">G939/G963</f>
        <v>0</v>
      </c>
      <c r="BP939" s="131">
        <f t="shared" ref="BP939" si="18277">H939/H963</f>
        <v>0</v>
      </c>
      <c r="BQ939" s="132">
        <f t="shared" ref="BQ939" si="18278">I939/I963</f>
        <v>0</v>
      </c>
      <c r="BR939" s="129">
        <f t="shared" ref="BR939" si="18279">J939/J963</f>
        <v>0</v>
      </c>
      <c r="BS939" s="130">
        <f t="shared" ref="BS939" si="18280">K939/K963</f>
        <v>0</v>
      </c>
      <c r="BT939" s="131">
        <f t="shared" ref="BT939" si="18281">L939/L963</f>
        <v>0</v>
      </c>
      <c r="BU939" s="129">
        <f t="shared" ref="BU939" si="18282">M939/M963</f>
        <v>0</v>
      </c>
      <c r="BV939" s="133">
        <f t="shared" ref="BV939" si="18283">N939/N963</f>
        <v>0</v>
      </c>
      <c r="BW939" s="134">
        <f t="shared" ref="BW939" si="18284">O939/O963</f>
        <v>0</v>
      </c>
      <c r="BX939" s="129">
        <f t="shared" ref="BX939" si="18285">P939/P963</f>
        <v>0</v>
      </c>
      <c r="BY939" s="130">
        <f t="shared" ref="BY939" si="18286">Q939/Q963</f>
        <v>0</v>
      </c>
      <c r="BZ939" s="131">
        <f t="shared" ref="BZ939" si="18287">R939/R963</f>
        <v>0</v>
      </c>
      <c r="CA939" s="132">
        <f t="shared" ref="CA939" si="18288">S939/S963</f>
        <v>0</v>
      </c>
      <c r="CB939" s="129">
        <f t="shared" ref="CB939" si="18289">T939/T963</f>
        <v>0</v>
      </c>
      <c r="CC939" s="130">
        <f t="shared" ref="CC939" si="18290">U939/U963</f>
        <v>0</v>
      </c>
      <c r="CD939" s="131">
        <f t="shared" ref="CD939" si="18291">V939/V963</f>
        <v>0</v>
      </c>
      <c r="CE939" s="132">
        <f t="shared" ref="CE939" si="18292">W939/W963</f>
        <v>0</v>
      </c>
      <c r="CF939" s="129">
        <f t="shared" ref="CF939" si="18293">X939/X963</f>
        <v>0</v>
      </c>
      <c r="CG939" s="130">
        <f t="shared" ref="CG939" si="18294">Y939/Y963</f>
        <v>0</v>
      </c>
      <c r="CH939" s="131">
        <f t="shared" ref="CH939" si="18295">Z939/Z963</f>
        <v>0</v>
      </c>
      <c r="CI939" s="129">
        <f t="shared" ref="CI939" si="18296">AA939/AA963</f>
        <v>0</v>
      </c>
      <c r="CJ939" s="135">
        <f t="shared" ref="CJ939" si="18297">AB939/AB963</f>
        <v>0</v>
      </c>
      <c r="CK939" s="136">
        <f t="shared" ref="CK939" si="18298">AC939/AC963</f>
        <v>0</v>
      </c>
    </row>
    <row r="940" spans="1:89" x14ac:dyDescent="0.15">
      <c r="A940" s="137" t="s">
        <v>17</v>
      </c>
      <c r="B940" s="189">
        <v>45</v>
      </c>
      <c r="C940" s="190">
        <v>0</v>
      </c>
      <c r="D940" s="191">
        <v>38</v>
      </c>
      <c r="E940" s="192">
        <v>0</v>
      </c>
      <c r="F940" s="189">
        <v>113</v>
      </c>
      <c r="G940" s="193">
        <v>1</v>
      </c>
      <c r="H940" s="191">
        <v>84</v>
      </c>
      <c r="I940" s="192">
        <v>13</v>
      </c>
      <c r="J940" s="189">
        <v>6</v>
      </c>
      <c r="K940" s="193">
        <v>3</v>
      </c>
      <c r="L940" s="191">
        <v>3</v>
      </c>
      <c r="M940" s="189">
        <v>20</v>
      </c>
      <c r="N940" s="194">
        <v>14</v>
      </c>
      <c r="O940" s="195">
        <v>31</v>
      </c>
      <c r="P940" s="189">
        <v>16</v>
      </c>
      <c r="Q940" s="193">
        <v>20</v>
      </c>
      <c r="R940" s="191">
        <v>6</v>
      </c>
      <c r="S940" s="192">
        <v>0</v>
      </c>
      <c r="T940" s="189">
        <v>0</v>
      </c>
      <c r="U940" s="193">
        <v>0</v>
      </c>
      <c r="V940" s="191">
        <v>0</v>
      </c>
      <c r="W940" s="192">
        <v>0</v>
      </c>
      <c r="X940" s="189">
        <v>0</v>
      </c>
      <c r="Y940" s="193">
        <v>0</v>
      </c>
      <c r="Z940" s="191">
        <v>0</v>
      </c>
      <c r="AA940" s="189">
        <v>0</v>
      </c>
      <c r="AB940" s="172">
        <f t="shared" ref="AB940:AB962" si="18299">SUM(B940,D940,F940,H940,J940,L940,N940,P940,R940,T940,V940,X940,Z940)</f>
        <v>325</v>
      </c>
      <c r="AC940" s="173">
        <f t="shared" ref="AC940:AC962" si="18300">SUM(C940,E940,G940,I940,K940,M940,O940,Q940,S940,U940,W940,Y940,AA940)</f>
        <v>88</v>
      </c>
      <c r="AE940" s="277" t="str">
        <f>$AE$10</f>
        <v>08:00 - 08:59</v>
      </c>
      <c r="AF940" s="126">
        <f>SUMIF($A$9:$A$32,$AE940,B$939:B$962)</f>
        <v>540</v>
      </c>
      <c r="AG940" s="190">
        <f t="shared" si="18269"/>
        <v>589</v>
      </c>
      <c r="AH940" s="191">
        <f t="shared" si="18269"/>
        <v>225</v>
      </c>
      <c r="AI940" s="192">
        <f t="shared" si="18269"/>
        <v>232</v>
      </c>
      <c r="AJ940" s="278">
        <f t="shared" si="18269"/>
        <v>709</v>
      </c>
      <c r="AK940" s="193">
        <f t="shared" si="18269"/>
        <v>274</v>
      </c>
      <c r="AL940" s="191">
        <f t="shared" si="18269"/>
        <v>766</v>
      </c>
      <c r="AM940" s="192">
        <f t="shared" si="18269"/>
        <v>599</v>
      </c>
      <c r="AN940" s="278">
        <f t="shared" si="18269"/>
        <v>64</v>
      </c>
      <c r="AO940" s="193">
        <f t="shared" si="18269"/>
        <v>148</v>
      </c>
      <c r="AP940" s="191">
        <f t="shared" si="18269"/>
        <v>187</v>
      </c>
      <c r="AQ940" s="278">
        <f t="shared" si="18269"/>
        <v>494</v>
      </c>
      <c r="AR940" s="194">
        <f t="shared" si="18269"/>
        <v>606</v>
      </c>
      <c r="AS940" s="195">
        <f t="shared" si="18269"/>
        <v>707</v>
      </c>
      <c r="AT940" s="278">
        <f t="shared" si="18269"/>
        <v>361</v>
      </c>
      <c r="AU940" s="193">
        <f t="shared" si="18269"/>
        <v>285</v>
      </c>
      <c r="AV940" s="191">
        <f t="shared" si="18269"/>
        <v>556</v>
      </c>
      <c r="AW940" s="192">
        <f t="shared" si="18270"/>
        <v>308</v>
      </c>
      <c r="AX940" s="278">
        <f t="shared" si="18270"/>
        <v>83</v>
      </c>
      <c r="AY940" s="193">
        <f t="shared" si="18270"/>
        <v>87</v>
      </c>
      <c r="AZ940" s="191">
        <f t="shared" si="18270"/>
        <v>274</v>
      </c>
      <c r="BA940" s="192">
        <f t="shared" si="18270"/>
        <v>424</v>
      </c>
      <c r="BB940" s="278">
        <f t="shared" si="18270"/>
        <v>284</v>
      </c>
      <c r="BC940" s="193">
        <f t="shared" si="18270"/>
        <v>180</v>
      </c>
      <c r="BD940" s="191">
        <f t="shared" si="18270"/>
        <v>516</v>
      </c>
      <c r="BE940" s="278">
        <f t="shared" si="18270"/>
        <v>596</v>
      </c>
      <c r="BF940" s="172">
        <f t="shared" si="18271"/>
        <v>6416</v>
      </c>
      <c r="BG940" s="173">
        <f t="shared" si="18271"/>
        <v>6750</v>
      </c>
      <c r="BI940" s="137" t="s">
        <v>17</v>
      </c>
      <c r="BJ940" s="129">
        <f>B940/B963</f>
        <v>5.6639395846444307E-3</v>
      </c>
      <c r="BK940" s="130">
        <f t="shared" ref="BK940" si="18301">C940/C963</f>
        <v>0</v>
      </c>
      <c r="BL940" s="131">
        <f t="shared" ref="BL940" si="18302">D940/D963</f>
        <v>1.3581129378127233E-2</v>
      </c>
      <c r="BM940" s="132">
        <f t="shared" ref="BM940" si="18303">E940/E963</f>
        <v>0</v>
      </c>
      <c r="BN940" s="129">
        <f t="shared" ref="BN940" si="18304">F940/F963</f>
        <v>1.4786705051033761E-2</v>
      </c>
      <c r="BO940" s="130">
        <f t="shared" ref="BO940" si="18305">G940/G963</f>
        <v>1.0841283607979184E-4</v>
      </c>
      <c r="BP940" s="131">
        <f t="shared" ref="BP940" si="18306">H940/H963</f>
        <v>7.6502732240437158E-3</v>
      </c>
      <c r="BQ940" s="132">
        <f t="shared" ref="BQ940" si="18307">I940/I963</f>
        <v>1.0774075915796454E-3</v>
      </c>
      <c r="BR940" s="129">
        <f t="shared" ref="BR940" si="18308">J940/J963</f>
        <v>3.3130866924351186E-3</v>
      </c>
      <c r="BS940" s="130">
        <f t="shared" ref="BS940" si="18309">K940/K963</f>
        <v>2.1201413427561835E-3</v>
      </c>
      <c r="BT940" s="131">
        <f t="shared" ref="BT940" si="18310">L940/L963</f>
        <v>5.005005005005005E-4</v>
      </c>
      <c r="BU940" s="129">
        <f t="shared" ref="BU940" si="18311">M940/M963</f>
        <v>4.5320643553138458E-3</v>
      </c>
      <c r="BV940" s="133">
        <f t="shared" ref="BV940" si="18312">N940/N963</f>
        <v>1.3404825737265416E-3</v>
      </c>
      <c r="BW940" s="134">
        <f t="shared" ref="BW940" si="18313">O940/O963</f>
        <v>3.3791148899062567E-3</v>
      </c>
      <c r="BX940" s="129">
        <f t="shared" ref="BX940" si="18314">P940/P963</f>
        <v>2.7937838309760781E-3</v>
      </c>
      <c r="BY940" s="130">
        <f t="shared" ref="BY940" si="18315">Q940/Q963</f>
        <v>4.6072333563695004E-3</v>
      </c>
      <c r="BZ940" s="131">
        <f t="shared" ref="BZ940" si="18316">R940/R963</f>
        <v>7.8094494338149163E-4</v>
      </c>
      <c r="CA940" s="132">
        <f t="shared" ref="CA940" si="18317">S940/S963</f>
        <v>0</v>
      </c>
      <c r="CB940" s="129">
        <f t="shared" ref="CB940" si="18318">T940/T963</f>
        <v>0</v>
      </c>
      <c r="CC940" s="130">
        <f t="shared" ref="CC940" si="18319">U940/U963</f>
        <v>0</v>
      </c>
      <c r="CD940" s="131">
        <f t="shared" ref="CD940" si="18320">V940/V963</f>
        <v>0</v>
      </c>
      <c r="CE940" s="132">
        <f t="shared" ref="CE940" si="18321">W940/W963</f>
        <v>0</v>
      </c>
      <c r="CF940" s="129">
        <f t="shared" ref="CF940" si="18322">X940/X963</f>
        <v>0</v>
      </c>
      <c r="CG940" s="130">
        <f t="shared" ref="CG940" si="18323">Y940/Y963</f>
        <v>0</v>
      </c>
      <c r="CH940" s="131">
        <f t="shared" ref="CH940" si="18324">Z940/Z963</f>
        <v>0</v>
      </c>
      <c r="CI940" s="129">
        <f t="shared" ref="CI940" si="18325">AA940/AA963</f>
        <v>0</v>
      </c>
      <c r="CJ940" s="135">
        <f t="shared" ref="CJ940" si="18326">AB940/AB963</f>
        <v>3.9190623191202008E-3</v>
      </c>
      <c r="CK940" s="136">
        <f t="shared" ref="CK940" si="18327">AC940/AC963</f>
        <v>1.0641642682661379E-3</v>
      </c>
    </row>
    <row r="941" spans="1:89" ht="14" thickBot="1" x14ac:dyDescent="0.2">
      <c r="A941" s="146" t="s">
        <v>18</v>
      </c>
      <c r="B941" s="196">
        <v>259</v>
      </c>
      <c r="C941" s="197">
        <v>0</v>
      </c>
      <c r="D941" s="198">
        <v>105</v>
      </c>
      <c r="E941" s="199">
        <v>1</v>
      </c>
      <c r="F941" s="196">
        <v>375</v>
      </c>
      <c r="G941" s="200">
        <v>9</v>
      </c>
      <c r="H941" s="198">
        <v>264</v>
      </c>
      <c r="I941" s="199">
        <v>87</v>
      </c>
      <c r="J941" s="196">
        <v>28</v>
      </c>
      <c r="K941" s="200">
        <v>27</v>
      </c>
      <c r="L941" s="198">
        <v>78</v>
      </c>
      <c r="M941" s="196">
        <v>112</v>
      </c>
      <c r="N941" s="201">
        <v>225</v>
      </c>
      <c r="O941" s="202">
        <v>251</v>
      </c>
      <c r="P941" s="196">
        <v>143</v>
      </c>
      <c r="Q941" s="200">
        <v>132</v>
      </c>
      <c r="R941" s="198">
        <v>161</v>
      </c>
      <c r="S941" s="199">
        <v>129</v>
      </c>
      <c r="T941" s="196">
        <v>28</v>
      </c>
      <c r="U941" s="200">
        <v>27</v>
      </c>
      <c r="V941" s="198">
        <v>107</v>
      </c>
      <c r="W941" s="199">
        <v>128</v>
      </c>
      <c r="X941" s="196">
        <v>157</v>
      </c>
      <c r="Y941" s="200">
        <v>84</v>
      </c>
      <c r="Z941" s="198">
        <v>235</v>
      </c>
      <c r="AA941" s="196">
        <v>188</v>
      </c>
      <c r="AB941" s="172">
        <f t="shared" si="18299"/>
        <v>2165</v>
      </c>
      <c r="AC941" s="173">
        <f t="shared" si="18300"/>
        <v>1175</v>
      </c>
      <c r="AE941" s="275">
        <f>$AE$11</f>
        <v>0</v>
      </c>
      <c r="AF941" s="126">
        <f>SUMIF($A$9:$A$32,$AE941,B$939:B$962)</f>
        <v>0</v>
      </c>
      <c r="AG941" s="197">
        <f t="shared" si="18269"/>
        <v>0</v>
      </c>
      <c r="AH941" s="198">
        <f t="shared" si="18269"/>
        <v>0</v>
      </c>
      <c r="AI941" s="199">
        <f t="shared" si="18269"/>
        <v>0</v>
      </c>
      <c r="AJ941" s="196">
        <f t="shared" si="18269"/>
        <v>0</v>
      </c>
      <c r="AK941" s="200">
        <f t="shared" si="18269"/>
        <v>0</v>
      </c>
      <c r="AL941" s="198">
        <f t="shared" si="18269"/>
        <v>0</v>
      </c>
      <c r="AM941" s="199">
        <f t="shared" si="18269"/>
        <v>0</v>
      </c>
      <c r="AN941" s="196">
        <f t="shared" si="18269"/>
        <v>0</v>
      </c>
      <c r="AO941" s="200">
        <f t="shared" si="18269"/>
        <v>0</v>
      </c>
      <c r="AP941" s="198">
        <f t="shared" si="18269"/>
        <v>0</v>
      </c>
      <c r="AQ941" s="196">
        <f t="shared" si="18269"/>
        <v>0</v>
      </c>
      <c r="AR941" s="201">
        <f t="shared" si="18269"/>
        <v>0</v>
      </c>
      <c r="AS941" s="202">
        <f t="shared" si="18269"/>
        <v>0</v>
      </c>
      <c r="AT941" s="196">
        <f t="shared" si="18269"/>
        <v>0</v>
      </c>
      <c r="AU941" s="200">
        <f t="shared" si="18269"/>
        <v>0</v>
      </c>
      <c r="AV941" s="198">
        <f t="shared" si="18269"/>
        <v>0</v>
      </c>
      <c r="AW941" s="199">
        <f t="shared" si="18270"/>
        <v>0</v>
      </c>
      <c r="AX941" s="196">
        <f t="shared" si="18270"/>
        <v>0</v>
      </c>
      <c r="AY941" s="200">
        <f t="shared" si="18270"/>
        <v>0</v>
      </c>
      <c r="AZ941" s="198">
        <f t="shared" si="18270"/>
        <v>0</v>
      </c>
      <c r="BA941" s="199">
        <f t="shared" si="18270"/>
        <v>0</v>
      </c>
      <c r="BB941" s="196">
        <f t="shared" si="18270"/>
        <v>0</v>
      </c>
      <c r="BC941" s="200">
        <f t="shared" si="18270"/>
        <v>0</v>
      </c>
      <c r="BD941" s="198">
        <f t="shared" si="18270"/>
        <v>0</v>
      </c>
      <c r="BE941" s="196">
        <f t="shared" si="18270"/>
        <v>0</v>
      </c>
      <c r="BF941" s="172">
        <f t="shared" si="18271"/>
        <v>0</v>
      </c>
      <c r="BG941" s="173">
        <f t="shared" si="18271"/>
        <v>0</v>
      </c>
      <c r="BI941" s="146" t="s">
        <v>18</v>
      </c>
      <c r="BJ941" s="129">
        <f>B941/B963</f>
        <v>3.2599118942731278E-2</v>
      </c>
      <c r="BK941" s="130">
        <f t="shared" ref="BK941" si="18328">C941/C963</f>
        <v>0</v>
      </c>
      <c r="BL941" s="131">
        <f t="shared" ref="BL941" si="18329">D941/D963</f>
        <v>3.7526804860614722E-2</v>
      </c>
      <c r="BM941" s="132">
        <f t="shared" ref="BM941" si="18330">E941/E963</f>
        <v>2.0802995631370917E-4</v>
      </c>
      <c r="BN941" s="129">
        <f t="shared" ref="BN941" si="18331">F941/F963</f>
        <v>4.9070923841926198E-2</v>
      </c>
      <c r="BO941" s="130">
        <f t="shared" ref="BO941" si="18332">G941/G963</f>
        <v>9.7571552471812663E-4</v>
      </c>
      <c r="BP941" s="131">
        <f t="shared" ref="BP941" si="18333">H941/H963</f>
        <v>2.4043715846994537E-2</v>
      </c>
      <c r="BQ941" s="132">
        <f t="shared" ref="BQ941" si="18334">I941/I963</f>
        <v>7.2103431128791645E-3</v>
      </c>
      <c r="BR941" s="129">
        <f t="shared" ref="BR941" si="18335">J941/J963</f>
        <v>1.5461071231363888E-2</v>
      </c>
      <c r="BS941" s="130">
        <f t="shared" ref="BS941" si="18336">K941/K963</f>
        <v>1.9081272084805655E-2</v>
      </c>
      <c r="BT941" s="131">
        <f t="shared" ref="BT941" si="18337">L941/L963</f>
        <v>1.3013013013013013E-2</v>
      </c>
      <c r="BU941" s="129">
        <f t="shared" ref="BU941" si="18338">M941/M963</f>
        <v>2.5379560389757534E-2</v>
      </c>
      <c r="BV941" s="133">
        <f t="shared" ref="BV941" si="18339">N941/N963</f>
        <v>2.1543469934890848E-2</v>
      </c>
      <c r="BW941" s="134">
        <f t="shared" ref="BW941" si="18340">O941/O963</f>
        <v>2.7359930237628078E-2</v>
      </c>
      <c r="BX941" s="129">
        <f t="shared" ref="BX941" si="18341">P941/P963</f>
        <v>2.4969442989348698E-2</v>
      </c>
      <c r="BY941" s="130">
        <f t="shared" ref="BY941" si="18342">Q941/Q963</f>
        <v>3.04077401520387E-2</v>
      </c>
      <c r="BZ941" s="131">
        <f t="shared" ref="BZ941" si="18343">R941/R963</f>
        <v>2.0955355980736692E-2</v>
      </c>
      <c r="CA941" s="132">
        <f t="shared" ref="CA941" si="18344">S941/S963</f>
        <v>2.1691609214730116E-2</v>
      </c>
      <c r="CB941" s="129">
        <f t="shared" ref="CB941" si="18345">T941/T963</f>
        <v>2.3102310231023101E-2</v>
      </c>
      <c r="CC941" s="130">
        <f t="shared" ref="CC941" si="18346">U941/U963</f>
        <v>3.5019455252918288E-2</v>
      </c>
      <c r="CD941" s="131">
        <f t="shared" ref="CD941" si="18347">V941/V963</f>
        <v>1.5781710914454277E-2</v>
      </c>
      <c r="CE941" s="132">
        <f t="shared" ref="CE941" si="18348">W941/W963</f>
        <v>2.1336889481580263E-2</v>
      </c>
      <c r="CF941" s="129">
        <f t="shared" ref="CF941" si="18349">X941/X963</f>
        <v>3.3945945945945945E-2</v>
      </c>
      <c r="CG941" s="130">
        <f t="shared" ref="CG941" si="18350">Y941/Y963</f>
        <v>3.3843674456083807E-2</v>
      </c>
      <c r="CH941" s="131">
        <f t="shared" ref="CH941" si="18351">Z941/Z963</f>
        <v>2.5304188650802195E-2</v>
      </c>
      <c r="CI941" s="129">
        <f t="shared" ref="CI941" si="18352">AA941/AA963</f>
        <v>1.7524235645041013E-2</v>
      </c>
      <c r="CJ941" s="135">
        <f t="shared" ref="CJ941" si="18353">AB941/AB963</f>
        <v>2.6106984371985338E-2</v>
      </c>
      <c r="CK941" s="136">
        <f t="shared" ref="CK941" si="18354">AC941/AC963</f>
        <v>1.420901153650809E-2</v>
      </c>
    </row>
    <row r="942" spans="1:89" ht="15" thickTop="1" thickBot="1" x14ac:dyDescent="0.2">
      <c r="A942" s="137" t="s">
        <v>19</v>
      </c>
      <c r="B942" s="189">
        <v>409</v>
      </c>
      <c r="C942" s="190">
        <v>298</v>
      </c>
      <c r="D942" s="191">
        <v>177</v>
      </c>
      <c r="E942" s="192">
        <v>175</v>
      </c>
      <c r="F942" s="189">
        <v>538</v>
      </c>
      <c r="G942" s="193">
        <v>306</v>
      </c>
      <c r="H942" s="191">
        <v>484</v>
      </c>
      <c r="I942" s="192">
        <v>449</v>
      </c>
      <c r="J942" s="189">
        <v>52</v>
      </c>
      <c r="K942" s="193">
        <v>98</v>
      </c>
      <c r="L942" s="191">
        <v>245</v>
      </c>
      <c r="M942" s="189">
        <v>228</v>
      </c>
      <c r="N942" s="194">
        <v>468</v>
      </c>
      <c r="O942" s="195">
        <v>511</v>
      </c>
      <c r="P942" s="189">
        <v>291</v>
      </c>
      <c r="Q942" s="193">
        <v>248</v>
      </c>
      <c r="R942" s="191">
        <v>350</v>
      </c>
      <c r="S942" s="192">
        <v>243</v>
      </c>
      <c r="T942" s="189">
        <v>50</v>
      </c>
      <c r="U942" s="193">
        <v>87</v>
      </c>
      <c r="V942" s="191">
        <v>189</v>
      </c>
      <c r="W942" s="192">
        <v>229</v>
      </c>
      <c r="X942" s="189">
        <v>247</v>
      </c>
      <c r="Y942" s="193">
        <v>159</v>
      </c>
      <c r="Z942" s="191">
        <v>377</v>
      </c>
      <c r="AA942" s="189">
        <v>456</v>
      </c>
      <c r="AB942" s="172">
        <f t="shared" si="18299"/>
        <v>3877</v>
      </c>
      <c r="AC942" s="173">
        <f t="shared" si="18300"/>
        <v>3487</v>
      </c>
      <c r="AE942" s="269" t="s">
        <v>13</v>
      </c>
      <c r="AF942" s="20">
        <f t="shared" ref="AF942:BG942" si="18355">SUM(AF939:AF941)</f>
        <v>1086</v>
      </c>
      <c r="AG942" s="21">
        <f t="shared" si="18355"/>
        <v>1114</v>
      </c>
      <c r="AH942" s="20">
        <f t="shared" si="18355"/>
        <v>429</v>
      </c>
      <c r="AI942" s="21">
        <f t="shared" si="18355"/>
        <v>464</v>
      </c>
      <c r="AJ942" s="20">
        <f t="shared" si="18355"/>
        <v>1341</v>
      </c>
      <c r="AK942" s="21">
        <f t="shared" si="18355"/>
        <v>666</v>
      </c>
      <c r="AL942" s="20">
        <f t="shared" si="18355"/>
        <v>1377</v>
      </c>
      <c r="AM942" s="21">
        <f t="shared" si="18355"/>
        <v>1174</v>
      </c>
      <c r="AN942" s="20">
        <f t="shared" si="18355"/>
        <v>122</v>
      </c>
      <c r="AO942" s="21">
        <f t="shared" si="18355"/>
        <v>271</v>
      </c>
      <c r="AP942" s="20">
        <f t="shared" si="18355"/>
        <v>412</v>
      </c>
      <c r="AQ942" s="21">
        <f t="shared" si="18355"/>
        <v>880</v>
      </c>
      <c r="AR942" s="20">
        <f t="shared" si="18355"/>
        <v>1184</v>
      </c>
      <c r="AS942" s="21">
        <f t="shared" si="18355"/>
        <v>1316</v>
      </c>
      <c r="AT942" s="20">
        <f t="shared" si="18355"/>
        <v>715</v>
      </c>
      <c r="AU942" s="21">
        <f t="shared" si="18355"/>
        <v>560</v>
      </c>
      <c r="AV942" s="20">
        <f t="shared" si="18355"/>
        <v>1016</v>
      </c>
      <c r="AW942" s="21">
        <f t="shared" si="18355"/>
        <v>608</v>
      </c>
      <c r="AX942" s="20">
        <f t="shared" si="18355"/>
        <v>199</v>
      </c>
      <c r="AY942" s="21">
        <f t="shared" si="18355"/>
        <v>181</v>
      </c>
      <c r="AZ942" s="20">
        <f t="shared" si="18355"/>
        <v>534</v>
      </c>
      <c r="BA942" s="21">
        <f t="shared" si="18355"/>
        <v>780</v>
      </c>
      <c r="BB942" s="20">
        <f t="shared" si="18355"/>
        <v>651</v>
      </c>
      <c r="BC942" s="21">
        <f t="shared" si="18355"/>
        <v>369</v>
      </c>
      <c r="BD942" s="20">
        <f t="shared" si="18355"/>
        <v>925</v>
      </c>
      <c r="BE942" s="21">
        <f t="shared" si="18355"/>
        <v>1111</v>
      </c>
      <c r="BF942" s="174">
        <f t="shared" si="18355"/>
        <v>13065</v>
      </c>
      <c r="BG942" s="175">
        <f t="shared" si="18355"/>
        <v>12823</v>
      </c>
      <c r="BI942" s="137" t="s">
        <v>19</v>
      </c>
      <c r="BJ942" s="129">
        <f>B942/B963</f>
        <v>5.1478917558212711E-2</v>
      </c>
      <c r="BK942" s="130">
        <f t="shared" ref="BK942" si="18356">C942/C963</f>
        <v>2.6308819634501632E-2</v>
      </c>
      <c r="BL942" s="131">
        <f t="shared" ref="BL942" si="18357">D942/D963</f>
        <v>6.325947105075054E-2</v>
      </c>
      <c r="BM942" s="132">
        <f t="shared" ref="BM942" si="18358">E942/E963</f>
        <v>3.6405242354899107E-2</v>
      </c>
      <c r="BN942" s="129">
        <f t="shared" ref="BN942" si="18359">F942/F963</f>
        <v>7.0400418738550116E-2</v>
      </c>
      <c r="BO942" s="130">
        <f t="shared" ref="BO942" si="18360">G942/G963</f>
        <v>3.3174327840416303E-2</v>
      </c>
      <c r="BP942" s="131">
        <f t="shared" ref="BP942" si="18361">H942/H963</f>
        <v>4.4080145719489983E-2</v>
      </c>
      <c r="BQ942" s="132">
        <f t="shared" ref="BQ942" si="18362">I942/I963</f>
        <v>3.7212000663020058E-2</v>
      </c>
      <c r="BR942" s="129">
        <f t="shared" ref="BR942" si="18363">J942/J963</f>
        <v>2.8713418001104361E-2</v>
      </c>
      <c r="BS942" s="130">
        <f t="shared" ref="BS942" si="18364">K942/K963</f>
        <v>6.9257950530035334E-2</v>
      </c>
      <c r="BT942" s="131">
        <f t="shared" ref="BT942" si="18365">L942/L963</f>
        <v>4.0874207540874209E-2</v>
      </c>
      <c r="BU942" s="129">
        <f t="shared" ref="BU942" si="18366">M942/M963</f>
        <v>5.1665533650577841E-2</v>
      </c>
      <c r="BV942" s="133">
        <f t="shared" ref="BV942" si="18367">N942/N963</f>
        <v>4.4810417464572962E-2</v>
      </c>
      <c r="BW942" s="134">
        <f t="shared" ref="BW942" si="18368">O942/O963</f>
        <v>5.570089383039023E-2</v>
      </c>
      <c r="BX942" s="129">
        <f t="shared" ref="BX942" si="18369">P942/P963</f>
        <v>5.0811943425877422E-2</v>
      </c>
      <c r="BY942" s="130">
        <f t="shared" ref="BY942" si="18370">Q942/Q963</f>
        <v>5.7129693618981799E-2</v>
      </c>
      <c r="BZ942" s="131">
        <f t="shared" ref="BZ942" si="18371">R942/R963</f>
        <v>4.5555121697253675E-2</v>
      </c>
      <c r="CA942" s="132">
        <f t="shared" ref="CA942" si="18372">S942/S963</f>
        <v>4.0860938288212544E-2</v>
      </c>
      <c r="CB942" s="129">
        <f t="shared" ref="CB942" si="18373">T942/T963</f>
        <v>4.1254125412541254E-2</v>
      </c>
      <c r="CC942" s="130">
        <f t="shared" ref="CC942" si="18374">U942/U963</f>
        <v>0.11284046692607004</v>
      </c>
      <c r="CD942" s="131">
        <f t="shared" ref="CD942" si="18375">V942/V963</f>
        <v>2.7876106194690265E-2</v>
      </c>
      <c r="CE942" s="132">
        <f t="shared" ref="CE942" si="18376">W942/W963</f>
        <v>3.8173028838139687E-2</v>
      </c>
      <c r="CF942" s="129">
        <f t="shared" ref="CF942" si="18377">X942/X963</f>
        <v>5.3405405405405407E-2</v>
      </c>
      <c r="CG942" s="130">
        <f t="shared" ref="CG942" si="18378">Y942/Y963</f>
        <v>6.4061240934730063E-2</v>
      </c>
      <c r="CH942" s="131">
        <f t="shared" ref="CH942" si="18379">Z942/Z963</f>
        <v>4.0594379239797564E-2</v>
      </c>
      <c r="CI942" s="129">
        <f t="shared" ref="CI942" si="18380">AA942/AA963</f>
        <v>4.2505592841163314E-2</v>
      </c>
      <c r="CJ942" s="135">
        <f t="shared" ref="CJ942" si="18381">AB942/AB963</f>
        <v>4.6751398803781596E-2</v>
      </c>
      <c r="CK942" s="136">
        <f t="shared" ref="CK942" si="18382">AC942/AC963</f>
        <v>4.2167509130045709E-2</v>
      </c>
    </row>
    <row r="943" spans="1:89" ht="14" thickTop="1" x14ac:dyDescent="0.15">
      <c r="A943" s="146" t="s">
        <v>20</v>
      </c>
      <c r="B943" s="196">
        <v>546</v>
      </c>
      <c r="C943" s="197">
        <v>525</v>
      </c>
      <c r="D943" s="198">
        <v>204</v>
      </c>
      <c r="E943" s="199">
        <v>232</v>
      </c>
      <c r="F943" s="196">
        <v>632</v>
      </c>
      <c r="G943" s="200">
        <v>392</v>
      </c>
      <c r="H943" s="198">
        <v>611</v>
      </c>
      <c r="I943" s="199">
        <v>575</v>
      </c>
      <c r="J943" s="196">
        <v>58</v>
      </c>
      <c r="K943" s="200">
        <v>123</v>
      </c>
      <c r="L943" s="198">
        <v>225</v>
      </c>
      <c r="M943" s="196">
        <v>386</v>
      </c>
      <c r="N943" s="201">
        <v>578</v>
      </c>
      <c r="O943" s="202">
        <v>609</v>
      </c>
      <c r="P943" s="196">
        <v>354</v>
      </c>
      <c r="Q943" s="200">
        <v>275</v>
      </c>
      <c r="R943" s="198">
        <v>460</v>
      </c>
      <c r="S943" s="199">
        <v>300</v>
      </c>
      <c r="T943" s="196">
        <v>116</v>
      </c>
      <c r="U943" s="200">
        <v>94</v>
      </c>
      <c r="V943" s="198">
        <v>260</v>
      </c>
      <c r="W943" s="199">
        <v>356</v>
      </c>
      <c r="X943" s="196">
        <v>367</v>
      </c>
      <c r="Y943" s="200">
        <v>189</v>
      </c>
      <c r="Z943" s="198">
        <v>409</v>
      </c>
      <c r="AA943" s="196">
        <v>515</v>
      </c>
      <c r="AB943" s="172">
        <f t="shared" si="18299"/>
        <v>4820</v>
      </c>
      <c r="AC943" s="173">
        <f t="shared" si="18300"/>
        <v>4571</v>
      </c>
      <c r="BI943" s="146" t="s">
        <v>20</v>
      </c>
      <c r="BJ943" s="129">
        <f>B943/B963</f>
        <v>6.8722466960352419E-2</v>
      </c>
      <c r="BK943" s="130">
        <f t="shared" ref="BK943" si="18383">C943/C963</f>
        <v>4.6349430564138781E-2</v>
      </c>
      <c r="BL943" s="131">
        <f t="shared" ref="BL943" si="18384">D943/D963</f>
        <v>7.290922087205147E-2</v>
      </c>
      <c r="BM943" s="132">
        <f t="shared" ref="BM943" si="18385">E943/E963</f>
        <v>4.8262949864780531E-2</v>
      </c>
      <c r="BN943" s="129">
        <f t="shared" ref="BN943" si="18386">F943/F963</f>
        <v>8.2700863648259612E-2</v>
      </c>
      <c r="BO943" s="130">
        <f t="shared" ref="BO943" si="18387">G943/G963</f>
        <v>4.2497831743278404E-2</v>
      </c>
      <c r="BP943" s="131">
        <f t="shared" ref="BP943" si="18388">H943/H963</f>
        <v>5.564663023679417E-2</v>
      </c>
      <c r="BQ943" s="132">
        <f t="shared" ref="BQ943" si="18389">I943/I963</f>
        <v>4.7654566550638155E-2</v>
      </c>
      <c r="BR943" s="129">
        <f t="shared" ref="BR943" si="18390">J943/J963</f>
        <v>3.202650469353948E-2</v>
      </c>
      <c r="BS943" s="130">
        <f t="shared" ref="BS943" si="18391">K943/K963</f>
        <v>8.6925795053003532E-2</v>
      </c>
      <c r="BT943" s="131">
        <f t="shared" ref="BT943" si="18392">L943/L963</f>
        <v>3.7537537537537538E-2</v>
      </c>
      <c r="BU943" s="129">
        <f t="shared" ref="BU943" si="18393">M943/M963</f>
        <v>8.7468842057557214E-2</v>
      </c>
      <c r="BV943" s="133">
        <f t="shared" ref="BV943" si="18394">N943/N963</f>
        <v>5.5342780543852929E-2</v>
      </c>
      <c r="BW943" s="134">
        <f t="shared" ref="BW943" si="18395">O943/O963</f>
        <v>6.6383257030739051E-2</v>
      </c>
      <c r="BX943" s="129">
        <f t="shared" ref="BX943" si="18396">P943/P963</f>
        <v>6.1812467260345734E-2</v>
      </c>
      <c r="BY943" s="130">
        <f t="shared" ref="BY943" si="18397">Q943/Q963</f>
        <v>6.3349458650080626E-2</v>
      </c>
      <c r="BZ943" s="131">
        <f t="shared" ref="BZ943" si="18398">R943/R963</f>
        <v>5.9872445659247688E-2</v>
      </c>
      <c r="CA943" s="132">
        <f t="shared" ref="CA943" si="18399">S943/S963</f>
        <v>5.0445602824953757E-2</v>
      </c>
      <c r="CB943" s="129">
        <f t="shared" ref="CB943" si="18400">T943/T963</f>
        <v>9.5709570957095716E-2</v>
      </c>
      <c r="CC943" s="130">
        <f t="shared" ref="CC943" si="18401">U943/U963</f>
        <v>0.12191958495460441</v>
      </c>
      <c r="CD943" s="131">
        <f t="shared" ref="CD943" si="18402">V943/V963</f>
        <v>3.8348082595870206E-2</v>
      </c>
      <c r="CE943" s="132">
        <f t="shared" ref="CE943" si="18403">W943/W963</f>
        <v>5.9343223870645105E-2</v>
      </c>
      <c r="CF943" s="129">
        <f t="shared" ref="CF943" si="18404">X943/X963</f>
        <v>7.9351351351351351E-2</v>
      </c>
      <c r="CG943" s="130">
        <f t="shared" ref="CG943" si="18405">Y943/Y963</f>
        <v>7.6148267526188557E-2</v>
      </c>
      <c r="CH943" s="131">
        <f t="shared" ref="CH943" si="18406">Z943/Z963</f>
        <v>4.404005599224723E-2</v>
      </c>
      <c r="CI943" s="129">
        <f t="shared" ref="CI943" si="18407">AA943/AA963</f>
        <v>4.8005219985085758E-2</v>
      </c>
      <c r="CJ943" s="135">
        <f t="shared" ref="CJ943" si="18408">AB943/AB963</f>
        <v>5.8122708855874977E-2</v>
      </c>
      <c r="CK943" s="136">
        <f t="shared" ref="CK943" si="18409">AC943/AC963</f>
        <v>5.527607807096041E-2</v>
      </c>
    </row>
    <row r="944" spans="1:89" ht="14" thickBot="1" x14ac:dyDescent="0.2">
      <c r="A944" s="137" t="s">
        <v>21</v>
      </c>
      <c r="B944" s="189">
        <v>540</v>
      </c>
      <c r="C944" s="190">
        <v>589</v>
      </c>
      <c r="D944" s="191">
        <v>225</v>
      </c>
      <c r="E944" s="192">
        <v>232</v>
      </c>
      <c r="F944" s="189">
        <v>709</v>
      </c>
      <c r="G944" s="193">
        <v>274</v>
      </c>
      <c r="H944" s="191">
        <v>766</v>
      </c>
      <c r="I944" s="192">
        <v>599</v>
      </c>
      <c r="J944" s="189">
        <v>64</v>
      </c>
      <c r="K944" s="193">
        <v>148</v>
      </c>
      <c r="L944" s="191">
        <v>187</v>
      </c>
      <c r="M944" s="189">
        <v>494</v>
      </c>
      <c r="N944" s="194">
        <v>606</v>
      </c>
      <c r="O944" s="195">
        <v>707</v>
      </c>
      <c r="P944" s="189">
        <v>361</v>
      </c>
      <c r="Q944" s="193">
        <v>285</v>
      </c>
      <c r="R944" s="191">
        <v>556</v>
      </c>
      <c r="S944" s="192">
        <v>308</v>
      </c>
      <c r="T944" s="189">
        <v>83</v>
      </c>
      <c r="U944" s="193">
        <v>87</v>
      </c>
      <c r="V944" s="191">
        <v>274</v>
      </c>
      <c r="W944" s="192">
        <v>424</v>
      </c>
      <c r="X944" s="189">
        <v>284</v>
      </c>
      <c r="Y944" s="193">
        <v>180</v>
      </c>
      <c r="Z944" s="191">
        <v>516</v>
      </c>
      <c r="AA944" s="189">
        <v>596</v>
      </c>
      <c r="AB944" s="172">
        <f t="shared" si="18299"/>
        <v>5171</v>
      </c>
      <c r="AC944" s="173">
        <f t="shared" si="18300"/>
        <v>4923</v>
      </c>
      <c r="AE944" s="272" t="s">
        <v>85</v>
      </c>
      <c r="BI944" s="137" t="s">
        <v>21</v>
      </c>
      <c r="BJ944" s="129">
        <f>B944/B963</f>
        <v>6.7967275015733172E-2</v>
      </c>
      <c r="BK944" s="130">
        <f t="shared" ref="BK944" si="18410">C944/C963</f>
        <v>5.1999646861481418E-2</v>
      </c>
      <c r="BL944" s="131">
        <f t="shared" ref="BL944" si="18411">D944/D963</f>
        <v>8.041458184417441E-2</v>
      </c>
      <c r="BM944" s="132">
        <f t="shared" ref="BM944" si="18412">E944/E963</f>
        <v>4.8262949864780531E-2</v>
      </c>
      <c r="BN944" s="129">
        <f t="shared" ref="BN944" si="18413">F944/F963</f>
        <v>9.2776760010468459E-2</v>
      </c>
      <c r="BO944" s="130">
        <f t="shared" ref="BO944" si="18414">G944/G963</f>
        <v>2.9705117085862966E-2</v>
      </c>
      <c r="BP944" s="131">
        <f t="shared" ref="BP944" si="18415">H944/H963</f>
        <v>6.9763205828779595E-2</v>
      </c>
      <c r="BQ944" s="132">
        <f t="shared" ref="BQ944" si="18416">I944/I963</f>
        <v>4.9643626719708268E-2</v>
      </c>
      <c r="BR944" s="129">
        <f t="shared" ref="BR944" si="18417">J944/J963</f>
        <v>3.5339591385974603E-2</v>
      </c>
      <c r="BS944" s="130">
        <f t="shared" ref="BS944" si="18418">K944/K963</f>
        <v>0.10459363957597173</v>
      </c>
      <c r="BT944" s="131">
        <f t="shared" ref="BT944" si="18419">L944/L963</f>
        <v>3.1197864531197866E-2</v>
      </c>
      <c r="BU944" s="129">
        <f t="shared" ref="BU944" si="18420">M944/M963</f>
        <v>0.11194198957625198</v>
      </c>
      <c r="BV944" s="133">
        <f t="shared" ref="BV944" si="18421">N944/N963</f>
        <v>5.8023745691306014E-2</v>
      </c>
      <c r="BW944" s="134">
        <f t="shared" ref="BW944" si="18422">O944/O963</f>
        <v>7.7065620231087859E-2</v>
      </c>
      <c r="BX944" s="129">
        <f t="shared" ref="BX944" si="18423">P944/P963</f>
        <v>6.303474768639776E-2</v>
      </c>
      <c r="BY944" s="130">
        <f t="shared" ref="BY944" si="18424">Q944/Q963</f>
        <v>6.5653075328265378E-2</v>
      </c>
      <c r="BZ944" s="131">
        <f t="shared" ref="BZ944" si="18425">R944/R963</f>
        <v>7.2367564753351557E-2</v>
      </c>
      <c r="CA944" s="132">
        <f t="shared" ref="CA944" si="18426">S944/S963</f>
        <v>5.1790818900285855E-2</v>
      </c>
      <c r="CB944" s="129">
        <f t="shared" ref="CB944" si="18427">T944/T963</f>
        <v>6.8481848184818478E-2</v>
      </c>
      <c r="CC944" s="130">
        <f t="shared" ref="CC944" si="18428">U944/U963</f>
        <v>0.11284046692607004</v>
      </c>
      <c r="CD944" s="131">
        <f t="shared" ref="CD944" si="18429">V944/V963</f>
        <v>4.0412979351032448E-2</v>
      </c>
      <c r="CE944" s="132">
        <f t="shared" ref="CE944" si="18430">W944/W963</f>
        <v>7.0678446407734616E-2</v>
      </c>
      <c r="CF944" s="129">
        <f t="shared" ref="CF944" si="18431">X944/X963</f>
        <v>6.1405405405405407E-2</v>
      </c>
      <c r="CG944" s="130">
        <f t="shared" ref="CG944" si="18432">Y944/Y963</f>
        <v>7.2522159548751006E-2</v>
      </c>
      <c r="CH944" s="131">
        <f t="shared" ref="CH944" si="18433">Z944/Z963</f>
        <v>5.5561537633250779E-2</v>
      </c>
      <c r="CI944" s="129">
        <f t="shared" ref="CI944" si="18434">AA944/AA963</f>
        <v>5.5555555555555552E-2</v>
      </c>
      <c r="CJ944" s="135">
        <f t="shared" ref="CJ944" si="18435">AB944/AB963</f>
        <v>6.2355296160524792E-2</v>
      </c>
      <c r="CK944" s="136">
        <f t="shared" ref="CK944" si="18436">AC944/AC963</f>
        <v>5.9532735144024962E-2</v>
      </c>
    </row>
    <row r="945" spans="1:89" ht="15" thickTop="1" thickBot="1" x14ac:dyDescent="0.2">
      <c r="A945" s="146" t="s">
        <v>22</v>
      </c>
      <c r="B945" s="196">
        <v>555</v>
      </c>
      <c r="C945" s="197">
        <v>779</v>
      </c>
      <c r="D945" s="198">
        <v>194</v>
      </c>
      <c r="E945" s="199">
        <v>216</v>
      </c>
      <c r="F945" s="196">
        <v>778</v>
      </c>
      <c r="G945" s="200">
        <v>231</v>
      </c>
      <c r="H945" s="198">
        <v>734</v>
      </c>
      <c r="I945" s="199">
        <v>685</v>
      </c>
      <c r="J945" s="196">
        <v>91</v>
      </c>
      <c r="K945" s="200">
        <v>181</v>
      </c>
      <c r="L945" s="198">
        <v>178</v>
      </c>
      <c r="M945" s="196">
        <v>464</v>
      </c>
      <c r="N945" s="201">
        <v>564</v>
      </c>
      <c r="O945" s="202">
        <v>779</v>
      </c>
      <c r="P945" s="196">
        <v>403</v>
      </c>
      <c r="Q945" s="200">
        <v>248</v>
      </c>
      <c r="R945" s="198">
        <v>503</v>
      </c>
      <c r="S945" s="199">
        <v>311</v>
      </c>
      <c r="T945" s="196">
        <v>44</v>
      </c>
      <c r="U945" s="200">
        <v>50</v>
      </c>
      <c r="V945" s="198">
        <v>256</v>
      </c>
      <c r="W945" s="199">
        <v>560</v>
      </c>
      <c r="X945" s="196">
        <v>248</v>
      </c>
      <c r="Y945" s="200">
        <v>164</v>
      </c>
      <c r="Z945" s="198">
        <v>601</v>
      </c>
      <c r="AA945" s="196">
        <v>710</v>
      </c>
      <c r="AB945" s="172">
        <f t="shared" si="18299"/>
        <v>5149</v>
      </c>
      <c r="AC945" s="173">
        <f t="shared" si="18300"/>
        <v>5378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>
        <f>B945/B963</f>
        <v>6.9855254877281309E-2</v>
      </c>
      <c r="BK945" s="130">
        <f t="shared" ref="BK945" si="18437">C945/C963</f>
        <v>6.8773726494217355E-2</v>
      </c>
      <c r="BL945" s="131">
        <f t="shared" ref="BL945" si="18438">D945/D963</f>
        <v>6.9335239456754821E-2</v>
      </c>
      <c r="BM945" s="132">
        <f t="shared" ref="BM945" si="18439">E945/E963</f>
        <v>4.4934470563761181E-2</v>
      </c>
      <c r="BN945" s="129">
        <f t="shared" ref="BN945" si="18440">F945/F963</f>
        <v>0.10180580999738288</v>
      </c>
      <c r="BO945" s="130">
        <f t="shared" ref="BO945" si="18441">G945/G963</f>
        <v>2.5043365134431918E-2</v>
      </c>
      <c r="BP945" s="131">
        <f t="shared" ref="BP945" si="18442">H945/H963</f>
        <v>6.6848816029143901E-2</v>
      </c>
      <c r="BQ945" s="132">
        <f t="shared" ref="BQ945" si="18443">I945/I963</f>
        <v>5.6771092325542845E-2</v>
      </c>
      <c r="BR945" s="129">
        <f t="shared" ref="BR945" si="18444">J945/J963</f>
        <v>5.0248481501932632E-2</v>
      </c>
      <c r="BS945" s="130">
        <f t="shared" ref="BS945" si="18445">K945/K963</f>
        <v>0.12791519434628976</v>
      </c>
      <c r="BT945" s="131">
        <f t="shared" ref="BT945" si="18446">L945/L963</f>
        <v>2.9696363029696363E-2</v>
      </c>
      <c r="BU945" s="129">
        <f t="shared" ref="BU945" si="18447">M945/M963</f>
        <v>0.10514389304328121</v>
      </c>
      <c r="BV945" s="133">
        <f t="shared" ref="BV945" si="18448">N945/N963</f>
        <v>5.4002297970126387E-2</v>
      </c>
      <c r="BW945" s="134">
        <f t="shared" ref="BW945" si="18449">O945/O963</f>
        <v>8.4913887072160452E-2</v>
      </c>
      <c r="BX945" s="129">
        <f t="shared" ref="BX945" si="18450">P945/P963</f>
        <v>7.0368430242709973E-2</v>
      </c>
      <c r="BY945" s="130">
        <f t="shared" ref="BY945" si="18451">Q945/Q963</f>
        <v>5.7129693618981799E-2</v>
      </c>
      <c r="BZ945" s="131">
        <f t="shared" ref="BZ945" si="18452">R945/R963</f>
        <v>6.5469217753481718E-2</v>
      </c>
      <c r="CA945" s="132">
        <f t="shared" ref="CA945" si="18453">S945/S963</f>
        <v>5.2295274928535397E-2</v>
      </c>
      <c r="CB945" s="129">
        <f t="shared" ref="CB945" si="18454">T945/T963</f>
        <v>3.6303630363036306E-2</v>
      </c>
      <c r="CC945" s="130">
        <f t="shared" ref="CC945" si="18455">U945/U963</f>
        <v>6.4850843060959798E-2</v>
      </c>
      <c r="CD945" s="131">
        <f t="shared" ref="CD945" si="18456">V945/V963</f>
        <v>3.775811209439528E-2</v>
      </c>
      <c r="CE945" s="132">
        <f t="shared" ref="CE945" si="18457">W945/W963</f>
        <v>9.3348891481913651E-2</v>
      </c>
      <c r="CF945" s="129">
        <f t="shared" ref="CF945" si="18458">X945/X963</f>
        <v>5.3621621621621623E-2</v>
      </c>
      <c r="CG945" s="130">
        <f t="shared" ref="CG945" si="18459">Y945/Y963</f>
        <v>6.6075745366639807E-2</v>
      </c>
      <c r="CH945" s="131">
        <f t="shared" ref="CH945" si="18460">Z945/Z963</f>
        <v>6.4714116506945196E-2</v>
      </c>
      <c r="CI945" s="129">
        <f t="shared" ref="CI945" si="18461">AA945/AA963</f>
        <v>6.6181953765846388E-2</v>
      </c>
      <c r="CJ945" s="135">
        <f t="shared" ref="CJ945" si="18462">AB945/AB963</f>
        <v>6.2090005788153581E-2</v>
      </c>
      <c r="CK945" s="136">
        <f t="shared" ref="CK945" si="18463">AC945/AC963</f>
        <v>6.5034948121991926E-2</v>
      </c>
    </row>
    <row r="946" spans="1:89" ht="15" thickTop="1" thickBot="1" x14ac:dyDescent="0.2">
      <c r="A946" s="137" t="s">
        <v>23</v>
      </c>
      <c r="B946" s="189">
        <v>399</v>
      </c>
      <c r="C946" s="190">
        <v>580</v>
      </c>
      <c r="D946" s="191">
        <v>171</v>
      </c>
      <c r="E946" s="192">
        <v>205</v>
      </c>
      <c r="F946" s="189">
        <v>498</v>
      </c>
      <c r="G946" s="193">
        <v>239</v>
      </c>
      <c r="H946" s="191">
        <v>637</v>
      </c>
      <c r="I946" s="192">
        <v>595</v>
      </c>
      <c r="J946" s="189">
        <v>88</v>
      </c>
      <c r="K946" s="193">
        <v>107</v>
      </c>
      <c r="L946" s="191">
        <v>166</v>
      </c>
      <c r="M946" s="189">
        <v>399</v>
      </c>
      <c r="N946" s="194">
        <v>534</v>
      </c>
      <c r="O946" s="195">
        <v>634</v>
      </c>
      <c r="P946" s="189">
        <v>301</v>
      </c>
      <c r="Q946" s="193">
        <v>188</v>
      </c>
      <c r="R946" s="191">
        <v>512</v>
      </c>
      <c r="S946" s="192">
        <v>311</v>
      </c>
      <c r="T946" s="189">
        <v>54</v>
      </c>
      <c r="U946" s="193">
        <v>35</v>
      </c>
      <c r="V946" s="191">
        <v>235</v>
      </c>
      <c r="W946" s="192">
        <v>469</v>
      </c>
      <c r="X946" s="189">
        <v>236</v>
      </c>
      <c r="Y946" s="193">
        <v>141</v>
      </c>
      <c r="Z946" s="191">
        <v>547</v>
      </c>
      <c r="AA946" s="189">
        <v>565</v>
      </c>
      <c r="AB946" s="172">
        <f t="shared" si="18299"/>
        <v>4378</v>
      </c>
      <c r="AC946" s="173">
        <f t="shared" si="18300"/>
        <v>4468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5.0220264317180616E-2</v>
      </c>
      <c r="BK946" s="130">
        <f t="shared" ref="BK946" si="18464">C946/C963</f>
        <v>5.1205085194667606E-2</v>
      </c>
      <c r="BL946" s="131">
        <f t="shared" ref="BL946" si="18465">D946/D963</f>
        <v>6.1115082201572551E-2</v>
      </c>
      <c r="BM946" s="132">
        <f t="shared" ref="BM946" si="18466">E946/E963</f>
        <v>4.264614104431038E-2</v>
      </c>
      <c r="BN946" s="129">
        <f t="shared" ref="BN946" si="18467">F946/F963</f>
        <v>6.5166186862077993E-2</v>
      </c>
      <c r="BO946" s="130">
        <f t="shared" ref="BO946" si="18468">G946/G963</f>
        <v>2.5910667823070253E-2</v>
      </c>
      <c r="BP946" s="131">
        <f t="shared" ref="BP946" si="18469">H946/H963</f>
        <v>5.801457194899818E-2</v>
      </c>
      <c r="BQ946" s="132">
        <f t="shared" ref="BQ946" si="18470">I946/I963</f>
        <v>4.931211669152992E-2</v>
      </c>
      <c r="BR946" s="129">
        <f t="shared" ref="BR946" si="18471">J946/J963</f>
        <v>4.8591938155715074E-2</v>
      </c>
      <c r="BS946" s="130">
        <f t="shared" ref="BS946" si="18472">K946/K963</f>
        <v>7.5618374558303891E-2</v>
      </c>
      <c r="BT946" s="131">
        <f t="shared" ref="BT946" si="18473">L946/L963</f>
        <v>2.7694361027694361E-2</v>
      </c>
      <c r="BU946" s="129">
        <f t="shared" ref="BU946" si="18474">M946/M963</f>
        <v>9.0414683888511219E-2</v>
      </c>
      <c r="BV946" s="133">
        <f t="shared" ref="BV946" si="18475">N946/N963</f>
        <v>5.1129835312140944E-2</v>
      </c>
      <c r="BW946" s="134">
        <f t="shared" ref="BW946" si="18476">O946/O963</f>
        <v>6.910834968388925E-2</v>
      </c>
      <c r="BX946" s="129">
        <f t="shared" ref="BX946" si="18477">P946/P963</f>
        <v>5.2558058320237473E-2</v>
      </c>
      <c r="BY946" s="130">
        <f t="shared" ref="BY946" si="18478">Q946/Q963</f>
        <v>4.3307993549873303E-2</v>
      </c>
      <c r="BZ946" s="131">
        <f t="shared" ref="BZ946" si="18479">R946/R963</f>
        <v>6.6640635168553952E-2</v>
      </c>
      <c r="CA946" s="132">
        <f t="shared" ref="CA946" si="18480">S946/S963</f>
        <v>5.2295274928535397E-2</v>
      </c>
      <c r="CB946" s="129">
        <f t="shared" ref="CB946" si="18481">T946/T963</f>
        <v>4.4554455445544552E-2</v>
      </c>
      <c r="CC946" s="130">
        <f t="shared" ref="CC946" si="18482">U946/U963</f>
        <v>4.5395590142671853E-2</v>
      </c>
      <c r="CD946" s="131">
        <f t="shared" ref="CD946" si="18483">V946/V963</f>
        <v>3.466076696165192E-2</v>
      </c>
      <c r="CE946" s="132">
        <f t="shared" ref="CE946" si="18484">W946/W963</f>
        <v>7.817969661610269E-2</v>
      </c>
      <c r="CF946" s="129">
        <f t="shared" ref="CF946" si="18485">X946/X963</f>
        <v>5.1027027027027029E-2</v>
      </c>
      <c r="CG946" s="130">
        <f t="shared" ref="CG946" si="18486">Y946/Y963</f>
        <v>5.6809024979854954E-2</v>
      </c>
      <c r="CH946" s="131">
        <f t="shared" ref="CH946" si="18487">Z946/Z963</f>
        <v>5.8899536987186391E-2</v>
      </c>
      <c r="CI946" s="129">
        <f t="shared" ref="CI946" si="18488">AA946/AA963</f>
        <v>5.2665920954511558E-2</v>
      </c>
      <c r="CJ946" s="135">
        <f t="shared" ref="CJ946" si="18489">AB946/AB963</f>
        <v>5.27927841018715E-2</v>
      </c>
      <c r="CK946" s="136">
        <f t="shared" ref="CK946" si="18490">AC946/AC963</f>
        <v>5.4030522166057998E-2</v>
      </c>
    </row>
    <row r="947" spans="1:89" ht="14" thickTop="1" x14ac:dyDescent="0.15">
      <c r="A947" s="146" t="s">
        <v>24</v>
      </c>
      <c r="B947" s="203">
        <v>445</v>
      </c>
      <c r="C947" s="197">
        <v>676</v>
      </c>
      <c r="D947" s="198">
        <v>173</v>
      </c>
      <c r="E947" s="199">
        <v>188</v>
      </c>
      <c r="F947" s="196">
        <v>549</v>
      </c>
      <c r="G947" s="200">
        <v>280</v>
      </c>
      <c r="H947" s="198">
        <v>641</v>
      </c>
      <c r="I947" s="199">
        <v>628</v>
      </c>
      <c r="J947" s="196">
        <v>92</v>
      </c>
      <c r="K947" s="200">
        <v>88</v>
      </c>
      <c r="L947" s="198">
        <v>198</v>
      </c>
      <c r="M947" s="196">
        <v>399</v>
      </c>
      <c r="N947" s="201">
        <v>474</v>
      </c>
      <c r="O947" s="204">
        <v>576</v>
      </c>
      <c r="P947" s="196">
        <v>307</v>
      </c>
      <c r="Q947" s="200">
        <v>221</v>
      </c>
      <c r="R947" s="198">
        <v>517</v>
      </c>
      <c r="S947" s="199">
        <v>269</v>
      </c>
      <c r="T947" s="196">
        <v>29</v>
      </c>
      <c r="U947" s="200">
        <v>37</v>
      </c>
      <c r="V947" s="198">
        <v>279</v>
      </c>
      <c r="W947" s="205">
        <v>401</v>
      </c>
      <c r="X947" s="196">
        <v>254</v>
      </c>
      <c r="Y947" s="200">
        <v>102</v>
      </c>
      <c r="Z947" s="198">
        <v>528</v>
      </c>
      <c r="AA947" s="196">
        <v>541</v>
      </c>
      <c r="AB947" s="172">
        <f t="shared" si="18299"/>
        <v>4486</v>
      </c>
      <c r="AC947" s="173">
        <f t="shared" si="18300"/>
        <v>4406</v>
      </c>
      <c r="AE947" s="275" t="str">
        <f>$AE$17</f>
        <v>17:00 - 17:59</v>
      </c>
      <c r="AF947" s="126">
        <f t="shared" ref="AF947:AU949" si="18491">SUMIF($A$9:$A$32,$AE947,B$939:B$962)</f>
        <v>623</v>
      </c>
      <c r="AG947" s="186">
        <f t="shared" si="18491"/>
        <v>1019</v>
      </c>
      <c r="AH947" s="127">
        <f t="shared" si="18491"/>
        <v>187</v>
      </c>
      <c r="AI947" s="180">
        <f t="shared" si="18491"/>
        <v>424</v>
      </c>
      <c r="AJ947" s="126">
        <f t="shared" si="18491"/>
        <v>484</v>
      </c>
      <c r="AK947" s="128">
        <f t="shared" si="18491"/>
        <v>1052</v>
      </c>
      <c r="AL947" s="127">
        <f t="shared" si="18491"/>
        <v>929</v>
      </c>
      <c r="AM947" s="180">
        <f t="shared" si="18491"/>
        <v>1016</v>
      </c>
      <c r="AN947" s="126">
        <f t="shared" si="18491"/>
        <v>209</v>
      </c>
      <c r="AO947" s="128">
        <f t="shared" si="18491"/>
        <v>55</v>
      </c>
      <c r="AP947" s="127">
        <f t="shared" si="18491"/>
        <v>550</v>
      </c>
      <c r="AQ947" s="126">
        <f t="shared" si="18491"/>
        <v>205</v>
      </c>
      <c r="AR947" s="179">
        <f t="shared" si="18491"/>
        <v>978</v>
      </c>
      <c r="AS947" s="181">
        <f t="shared" si="18491"/>
        <v>639</v>
      </c>
      <c r="AT947" s="126">
        <f t="shared" si="18491"/>
        <v>544</v>
      </c>
      <c r="AU947" s="128">
        <f t="shared" si="18491"/>
        <v>350</v>
      </c>
      <c r="AV947" s="127">
        <f t="shared" ref="AP947:BE949" si="18492">SUMIF($A$9:$A$32,$AE947,R$939:R$962)</f>
        <v>719</v>
      </c>
      <c r="AW947" s="180">
        <f t="shared" si="18492"/>
        <v>602</v>
      </c>
      <c r="AX947" s="126">
        <f t="shared" si="18492"/>
        <v>147</v>
      </c>
      <c r="AY947" s="128">
        <f t="shared" si="18492"/>
        <v>37</v>
      </c>
      <c r="AZ947" s="127">
        <f t="shared" si="18492"/>
        <v>585</v>
      </c>
      <c r="BA947" s="180">
        <f t="shared" si="18492"/>
        <v>434</v>
      </c>
      <c r="BB947" s="126">
        <f t="shared" si="18492"/>
        <v>431</v>
      </c>
      <c r="BC947" s="128">
        <f t="shared" si="18492"/>
        <v>245</v>
      </c>
      <c r="BD947" s="184">
        <f t="shared" si="18492"/>
        <v>893</v>
      </c>
      <c r="BE947" s="185">
        <f t="shared" si="18492"/>
        <v>1014</v>
      </c>
      <c r="BF947" s="170">
        <f>AF947+AH947+AJ947+AL947+AN947+AP947+AR947+AT947+AV947+AX947+AZ947+BB947+BD947</f>
        <v>7279</v>
      </c>
      <c r="BG947" s="171">
        <f>AG947+AI947+AK947+AM947+AO947+AQ947+AS947+AU947+AW947+AY947+BA947+BC947+BE947</f>
        <v>7092</v>
      </c>
      <c r="BI947" s="146" t="s">
        <v>24</v>
      </c>
      <c r="BJ947" s="129">
        <f>B947/B963</f>
        <v>5.6010069225928258E-2</v>
      </c>
      <c r="BK947" s="130">
        <f t="shared" ref="BK947" si="18493">C947/C963</f>
        <v>5.968040964068156E-2</v>
      </c>
      <c r="BL947" s="131">
        <f t="shared" ref="BL947" si="18494">D947/D963</f>
        <v>6.1829878484631881E-2</v>
      </c>
      <c r="BM947" s="132">
        <f t="shared" ref="BM947" si="18495">E947/E963</f>
        <v>3.9109631786977322E-2</v>
      </c>
      <c r="BN947" s="129">
        <f t="shared" ref="BN947" si="18496">F947/F963</f>
        <v>7.1839832504579954E-2</v>
      </c>
      <c r="BO947" s="130">
        <f t="shared" ref="BO947" si="18497">G947/G963</f>
        <v>3.0355594102341718E-2</v>
      </c>
      <c r="BP947" s="131">
        <f t="shared" ref="BP947" si="18498">H947/H963</f>
        <v>5.8378870673952643E-2</v>
      </c>
      <c r="BQ947" s="132">
        <f t="shared" ref="BQ947" si="18499">I947/I963</f>
        <v>5.2047074424001326E-2</v>
      </c>
      <c r="BR947" s="129">
        <f t="shared" ref="BR947" si="18500">J947/J963</f>
        <v>5.0800662617338489E-2</v>
      </c>
      <c r="BS947" s="130">
        <f t="shared" ref="BS947" si="18501">K947/K963</f>
        <v>6.219081272084806E-2</v>
      </c>
      <c r="BT947" s="131">
        <f t="shared" ref="BT947" si="18502">L947/L963</f>
        <v>3.3033033033033031E-2</v>
      </c>
      <c r="BU947" s="129">
        <f t="shared" ref="BU947" si="18503">M947/M963</f>
        <v>9.0414683888511219E-2</v>
      </c>
      <c r="BV947" s="133">
        <f t="shared" ref="BV947" si="18504">N947/N963</f>
        <v>4.538490999617005E-2</v>
      </c>
      <c r="BW947" s="134">
        <f t="shared" ref="BW947" si="18505">O947/O963</f>
        <v>6.2786134728580772E-2</v>
      </c>
      <c r="BX947" s="129">
        <f t="shared" ref="BX947" si="18506">P947/P963</f>
        <v>5.3605727256853503E-2</v>
      </c>
      <c r="BY947" s="130">
        <f t="shared" ref="BY947" si="18507">Q947/Q963</f>
        <v>5.0909928587882979E-2</v>
      </c>
      <c r="BZ947" s="131">
        <f t="shared" ref="BZ947" si="18508">R947/R963</f>
        <v>6.729142262137186E-2</v>
      </c>
      <c r="CA947" s="132">
        <f t="shared" ref="CA947" si="18509">S947/S963</f>
        <v>4.5232890533041872E-2</v>
      </c>
      <c r="CB947" s="129">
        <f t="shared" ref="CB947" si="18510">T947/T963</f>
        <v>2.3927392739273929E-2</v>
      </c>
      <c r="CC947" s="130">
        <f t="shared" ref="CC947" si="18511">U947/U963</f>
        <v>4.7989623865110249E-2</v>
      </c>
      <c r="CD947" s="131">
        <f t="shared" ref="CD947" si="18512">V947/V963</f>
        <v>4.1150442477876109E-2</v>
      </c>
      <c r="CE947" s="132">
        <f t="shared" ref="CE947" si="18513">W947/W963</f>
        <v>6.6844474079013172E-2</v>
      </c>
      <c r="CF947" s="129">
        <f t="shared" ref="CF947" si="18514">X947/X963</f>
        <v>5.4918918918918917E-2</v>
      </c>
      <c r="CG947" s="130">
        <f t="shared" ref="CG947" si="18515">Y947/Y963</f>
        <v>4.1095890410958902E-2</v>
      </c>
      <c r="CH947" s="131">
        <f t="shared" ref="CH947" si="18516">Z947/Z963</f>
        <v>5.6853666415419404E-2</v>
      </c>
      <c r="CI947" s="129">
        <f t="shared" ref="CI947" si="18517">AA947/AA963</f>
        <v>5.0428784489187174E-2</v>
      </c>
      <c r="CJ947" s="135">
        <f t="shared" ref="CJ947" si="18518">AB947/AB963</f>
        <v>5.4095118657148368E-2</v>
      </c>
      <c r="CK947" s="136">
        <f t="shared" ref="CK947" si="18519">AC947/AC963</f>
        <v>5.3280770067961399E-2</v>
      </c>
    </row>
    <row r="948" spans="1:89" x14ac:dyDescent="0.15">
      <c r="A948" s="137" t="s">
        <v>25</v>
      </c>
      <c r="B948" s="206">
        <v>375</v>
      </c>
      <c r="C948" s="190">
        <v>589</v>
      </c>
      <c r="D948" s="191">
        <v>180</v>
      </c>
      <c r="E948" s="192">
        <v>257</v>
      </c>
      <c r="F948" s="189">
        <v>463</v>
      </c>
      <c r="G948" s="193">
        <v>321</v>
      </c>
      <c r="H948" s="191">
        <v>596</v>
      </c>
      <c r="I948" s="192">
        <v>652</v>
      </c>
      <c r="J948" s="189">
        <v>83</v>
      </c>
      <c r="K948" s="190">
        <v>66</v>
      </c>
      <c r="L948" s="191">
        <v>212</v>
      </c>
      <c r="M948" s="189">
        <v>272</v>
      </c>
      <c r="N948" s="194">
        <v>539</v>
      </c>
      <c r="O948" s="207">
        <v>508</v>
      </c>
      <c r="P948" s="189">
        <v>343</v>
      </c>
      <c r="Q948" s="190">
        <v>210</v>
      </c>
      <c r="R948" s="191">
        <v>407</v>
      </c>
      <c r="S948" s="192">
        <v>308</v>
      </c>
      <c r="T948" s="198">
        <v>65</v>
      </c>
      <c r="U948" s="189">
        <v>41</v>
      </c>
      <c r="V948" s="191">
        <v>349</v>
      </c>
      <c r="W948" s="208">
        <v>330</v>
      </c>
      <c r="X948" s="189">
        <v>235</v>
      </c>
      <c r="Y948" s="193">
        <v>102</v>
      </c>
      <c r="Z948" s="191">
        <v>527</v>
      </c>
      <c r="AA948" s="189">
        <v>693</v>
      </c>
      <c r="AB948" s="172">
        <f t="shared" si="18299"/>
        <v>4374</v>
      </c>
      <c r="AC948" s="173">
        <f t="shared" si="18300"/>
        <v>4349</v>
      </c>
      <c r="AE948" s="277" t="str">
        <f>$AE$18</f>
        <v>18:00 - 18:59</v>
      </c>
      <c r="AF948" s="126">
        <f t="shared" si="18491"/>
        <v>679</v>
      </c>
      <c r="AG948" s="190">
        <f t="shared" si="18491"/>
        <v>1148</v>
      </c>
      <c r="AH948" s="191">
        <f t="shared" si="18491"/>
        <v>166</v>
      </c>
      <c r="AI948" s="192">
        <f t="shared" si="18491"/>
        <v>555</v>
      </c>
      <c r="AJ948" s="278">
        <f t="shared" si="18491"/>
        <v>404</v>
      </c>
      <c r="AK948" s="193">
        <f t="shared" si="18491"/>
        <v>1292</v>
      </c>
      <c r="AL948" s="191">
        <f t="shared" si="18491"/>
        <v>893</v>
      </c>
      <c r="AM948" s="192">
        <f t="shared" si="18491"/>
        <v>1246</v>
      </c>
      <c r="AN948" s="278">
        <f t="shared" si="18491"/>
        <v>192</v>
      </c>
      <c r="AO948" s="193">
        <f t="shared" si="18491"/>
        <v>74</v>
      </c>
      <c r="AP948" s="191">
        <f t="shared" si="18492"/>
        <v>719</v>
      </c>
      <c r="AQ948" s="278">
        <f t="shared" si="18492"/>
        <v>200</v>
      </c>
      <c r="AR948" s="194">
        <f t="shared" si="18492"/>
        <v>851</v>
      </c>
      <c r="AS948" s="195">
        <f t="shared" si="18492"/>
        <v>651</v>
      </c>
      <c r="AT948" s="278">
        <f t="shared" si="18492"/>
        <v>356</v>
      </c>
      <c r="AU948" s="193">
        <f t="shared" si="18492"/>
        <v>368</v>
      </c>
      <c r="AV948" s="191">
        <f t="shared" si="18492"/>
        <v>675</v>
      </c>
      <c r="AW948" s="192">
        <f t="shared" si="18492"/>
        <v>567</v>
      </c>
      <c r="AX948" s="278">
        <f t="shared" si="18492"/>
        <v>131</v>
      </c>
      <c r="AY948" s="193">
        <f t="shared" si="18492"/>
        <v>28</v>
      </c>
      <c r="AZ948" s="191">
        <f t="shared" si="18492"/>
        <v>756</v>
      </c>
      <c r="BA948" s="192">
        <f t="shared" si="18492"/>
        <v>340</v>
      </c>
      <c r="BB948" s="278">
        <f t="shared" si="18492"/>
        <v>420</v>
      </c>
      <c r="BC948" s="193">
        <f t="shared" si="18492"/>
        <v>193</v>
      </c>
      <c r="BD948" s="191">
        <f t="shared" si="18492"/>
        <v>786</v>
      </c>
      <c r="BE948" s="278">
        <f t="shared" si="18492"/>
        <v>848</v>
      </c>
      <c r="BF948" s="172">
        <f>SUM(AF948,AH948,AJ948,AL948,AN948,AP948,AR948,AT948,AV948,AX948,AZ948,BB948,BD948)</f>
        <v>7028</v>
      </c>
      <c r="BG948" s="173">
        <f>SUM(AG948,AI948,AK948,AM948,AO948,AQ948,AS948,AU948,AW948,AY948,BA948,BC948,BE948)</f>
        <v>7510</v>
      </c>
      <c r="BI948" s="137" t="s">
        <v>25</v>
      </c>
      <c r="BJ948" s="129">
        <f>B948/B963</f>
        <v>4.7199496538703589E-2</v>
      </c>
      <c r="BK948" s="130">
        <f t="shared" ref="BK948" si="18520">C948/C963</f>
        <v>5.1999646861481418E-2</v>
      </c>
      <c r="BL948" s="131">
        <f t="shared" ref="BL948" si="18521">D948/D963</f>
        <v>6.4331665475339528E-2</v>
      </c>
      <c r="BM948" s="132">
        <f t="shared" ref="BM948" si="18522">E948/E963</f>
        <v>5.3463698772623261E-2</v>
      </c>
      <c r="BN948" s="129">
        <f t="shared" ref="BN948" si="18523">F948/F963</f>
        <v>6.0586233970164875E-2</v>
      </c>
      <c r="BO948" s="130">
        <f t="shared" ref="BO948" si="18524">G948/G963</f>
        <v>3.480052038161318E-2</v>
      </c>
      <c r="BP948" s="131">
        <f t="shared" ref="BP948" si="18525">H948/H963</f>
        <v>5.4280510018214934E-2</v>
      </c>
      <c r="BQ948" s="132">
        <f t="shared" ref="BQ948" si="18526">I948/I963</f>
        <v>5.4036134593071439E-2</v>
      </c>
      <c r="BR948" s="129">
        <f t="shared" ref="BR948" si="18527">J948/J963</f>
        <v>4.5831032578685808E-2</v>
      </c>
      <c r="BS948" s="130">
        <f t="shared" ref="BS948" si="18528">K948/K963</f>
        <v>4.6643109540636045E-2</v>
      </c>
      <c r="BT948" s="131">
        <f t="shared" ref="BT948" si="18529">L948/L963</f>
        <v>3.5368702035368703E-2</v>
      </c>
      <c r="BU948" s="129">
        <f t="shared" ref="BU948" si="18530">M948/M963</f>
        <v>6.16360752322683E-2</v>
      </c>
      <c r="BV948" s="133">
        <f t="shared" ref="BV948" si="18531">N948/N963</f>
        <v>5.160857908847185E-2</v>
      </c>
      <c r="BW948" s="134">
        <f t="shared" ref="BW948" si="18532">O948/O963</f>
        <v>5.5373882712012205E-2</v>
      </c>
      <c r="BX948" s="129">
        <f t="shared" ref="BX948" si="18533">P948/P963</f>
        <v>5.9891740876549679E-2</v>
      </c>
      <c r="BY948" s="130">
        <f t="shared" ref="BY948" si="18534">Q948/Q963</f>
        <v>4.8375950241879753E-2</v>
      </c>
      <c r="BZ948" s="131">
        <f t="shared" ref="BZ948" si="18535">R948/R963</f>
        <v>5.2974098659377848E-2</v>
      </c>
      <c r="CA948" s="132">
        <f t="shared" ref="CA948" si="18536">S948/S963</f>
        <v>5.1790818900285855E-2</v>
      </c>
      <c r="CB948" s="129">
        <f t="shared" ref="CB948" si="18537">T948/T963</f>
        <v>5.3630363036303627E-2</v>
      </c>
      <c r="CC948" s="130">
        <f t="shared" ref="CC948" si="18538">U948/U963</f>
        <v>5.3177691309987028E-2</v>
      </c>
      <c r="CD948" s="131">
        <f t="shared" ref="CD948" si="18539">V948/V963</f>
        <v>5.1474926253687318E-2</v>
      </c>
      <c r="CE948" s="132">
        <f t="shared" ref="CE948" si="18540">W948/W963</f>
        <v>5.5009168194699115E-2</v>
      </c>
      <c r="CF948" s="129">
        <f t="shared" ref="CF948" si="18541">X948/X963</f>
        <v>5.0810810810810812E-2</v>
      </c>
      <c r="CG948" s="130">
        <f t="shared" ref="CG948" si="18542">Y948/Y963</f>
        <v>4.1095890410958902E-2</v>
      </c>
      <c r="CH948" s="131">
        <f t="shared" ref="CH948" si="18543">Z948/Z963</f>
        <v>5.6745989016905349E-2</v>
      </c>
      <c r="CI948" s="129">
        <f t="shared" ref="CI948" si="18544">AA948/AA963</f>
        <v>6.4597315436241615E-2</v>
      </c>
      <c r="CJ948" s="135">
        <f t="shared" ref="CJ948" si="18545">AB948/AB963</f>
        <v>5.2744549488713099E-2</v>
      </c>
      <c r="CK948" s="136">
        <f t="shared" ref="CK948" si="18546">AC948/AC963</f>
        <v>5.2591481848743564E-2</v>
      </c>
    </row>
    <row r="949" spans="1:89" ht="14" thickBot="1" x14ac:dyDescent="0.2">
      <c r="A949" s="146" t="s">
        <v>26</v>
      </c>
      <c r="B949" s="203">
        <v>436</v>
      </c>
      <c r="C949" s="197">
        <v>730</v>
      </c>
      <c r="D949" s="198">
        <v>162</v>
      </c>
      <c r="E949" s="199">
        <v>244</v>
      </c>
      <c r="F949" s="196">
        <v>370</v>
      </c>
      <c r="G949" s="200">
        <v>361</v>
      </c>
      <c r="H949" s="198">
        <v>669</v>
      </c>
      <c r="I949" s="199">
        <v>601</v>
      </c>
      <c r="J949" s="196">
        <v>102</v>
      </c>
      <c r="K949" s="197">
        <v>66</v>
      </c>
      <c r="L949" s="198">
        <v>249</v>
      </c>
      <c r="M949" s="196">
        <v>219</v>
      </c>
      <c r="N949" s="201">
        <v>568</v>
      </c>
      <c r="O949" s="204">
        <v>427</v>
      </c>
      <c r="P949" s="196">
        <v>331</v>
      </c>
      <c r="Q949" s="197">
        <v>207</v>
      </c>
      <c r="R949" s="198">
        <v>407</v>
      </c>
      <c r="S949" s="199">
        <v>289</v>
      </c>
      <c r="T949" s="196">
        <v>64</v>
      </c>
      <c r="U949" s="200">
        <v>38</v>
      </c>
      <c r="V949" s="198">
        <v>292</v>
      </c>
      <c r="W949" s="205">
        <v>349</v>
      </c>
      <c r="X949" s="196">
        <v>267</v>
      </c>
      <c r="Y949" s="200">
        <v>115</v>
      </c>
      <c r="Z949" s="198">
        <v>597</v>
      </c>
      <c r="AA949" s="196">
        <v>515</v>
      </c>
      <c r="AB949" s="172">
        <f t="shared" si="18299"/>
        <v>4514</v>
      </c>
      <c r="AC949" s="173">
        <f t="shared" si="18300"/>
        <v>4161</v>
      </c>
      <c r="AE949" s="275">
        <f>$AE$19</f>
        <v>0</v>
      </c>
      <c r="AF949" s="126">
        <f t="shared" si="18491"/>
        <v>0</v>
      </c>
      <c r="AG949" s="197">
        <f t="shared" si="18491"/>
        <v>0</v>
      </c>
      <c r="AH949" s="198">
        <f t="shared" si="18491"/>
        <v>0</v>
      </c>
      <c r="AI949" s="199">
        <f t="shared" si="18491"/>
        <v>0</v>
      </c>
      <c r="AJ949" s="196">
        <f t="shared" si="18491"/>
        <v>0</v>
      </c>
      <c r="AK949" s="200">
        <f t="shared" si="18491"/>
        <v>0</v>
      </c>
      <c r="AL949" s="198">
        <f t="shared" si="18491"/>
        <v>0</v>
      </c>
      <c r="AM949" s="199">
        <f t="shared" si="18491"/>
        <v>0</v>
      </c>
      <c r="AN949" s="196">
        <f t="shared" si="18491"/>
        <v>0</v>
      </c>
      <c r="AO949" s="200">
        <f t="shared" si="18491"/>
        <v>0</v>
      </c>
      <c r="AP949" s="198">
        <f t="shared" si="18492"/>
        <v>0</v>
      </c>
      <c r="AQ949" s="196">
        <f t="shared" si="18492"/>
        <v>0</v>
      </c>
      <c r="AR949" s="201">
        <f t="shared" si="18492"/>
        <v>0</v>
      </c>
      <c r="AS949" s="202">
        <f t="shared" si="18492"/>
        <v>0</v>
      </c>
      <c r="AT949" s="196">
        <f t="shared" si="18492"/>
        <v>0</v>
      </c>
      <c r="AU949" s="200">
        <f t="shared" si="18492"/>
        <v>0</v>
      </c>
      <c r="AV949" s="198">
        <f t="shared" si="18492"/>
        <v>0</v>
      </c>
      <c r="AW949" s="199">
        <f t="shared" si="18492"/>
        <v>0</v>
      </c>
      <c r="AX949" s="196">
        <f t="shared" si="18492"/>
        <v>0</v>
      </c>
      <c r="AY949" s="200">
        <f t="shared" si="18492"/>
        <v>0</v>
      </c>
      <c r="AZ949" s="198">
        <f t="shared" si="18492"/>
        <v>0</v>
      </c>
      <c r="BA949" s="199">
        <f t="shared" si="18492"/>
        <v>0</v>
      </c>
      <c r="BB949" s="196">
        <f t="shared" si="18492"/>
        <v>0</v>
      </c>
      <c r="BC949" s="200">
        <f t="shared" si="18492"/>
        <v>0</v>
      </c>
      <c r="BD949" s="198">
        <f t="shared" si="18492"/>
        <v>0</v>
      </c>
      <c r="BE949" s="196">
        <f t="shared" si="1849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5.4877281308999368E-2</v>
      </c>
      <c r="BK949" s="130">
        <f t="shared" ref="BK949" si="18547">C949/C963</f>
        <v>6.4447779641564409E-2</v>
      </c>
      <c r="BL949" s="131">
        <f t="shared" ref="BL949" si="18548">D949/D963</f>
        <v>5.7898498927805575E-2</v>
      </c>
      <c r="BM949" s="132">
        <f t="shared" ref="BM949" si="18549">E949/E963</f>
        <v>5.0759309340545039E-2</v>
      </c>
      <c r="BN949" s="129">
        <f t="shared" ref="BN949" si="18550">F949/F963</f>
        <v>4.8416644857367179E-2</v>
      </c>
      <c r="BO949" s="130">
        <f t="shared" ref="BO949" si="18551">G949/G963</f>
        <v>3.9137033824804858E-2</v>
      </c>
      <c r="BP949" s="131">
        <f t="shared" ref="BP949" si="18552">H949/H963</f>
        <v>6.0928961748633881E-2</v>
      </c>
      <c r="BQ949" s="132">
        <f t="shared" ref="BQ949" si="18553">I949/I963</f>
        <v>4.9809381733797446E-2</v>
      </c>
      <c r="BR949" s="129">
        <f t="shared" ref="BR949" si="18554">J949/J963</f>
        <v>5.6322473771397021E-2</v>
      </c>
      <c r="BS949" s="130">
        <f t="shared" ref="BS949" si="18555">K949/K963</f>
        <v>4.6643109540636045E-2</v>
      </c>
      <c r="BT949" s="131">
        <f t="shared" ref="BT949" si="18556">L949/L963</f>
        <v>4.1541541541541542E-2</v>
      </c>
      <c r="BU949" s="129">
        <f t="shared" ref="BU949" si="18557">M949/M963</f>
        <v>4.9626104690686609E-2</v>
      </c>
      <c r="BV949" s="133">
        <f t="shared" ref="BV949" si="18558">N949/N963</f>
        <v>5.4385292991191117E-2</v>
      </c>
      <c r="BW949" s="134">
        <f t="shared" ref="BW949" si="18559">O949/O963</f>
        <v>4.6544582515805538E-2</v>
      </c>
      <c r="BX949" s="129">
        <f t="shared" ref="BX949" si="18560">P949/P963</f>
        <v>5.779640300331762E-2</v>
      </c>
      <c r="BY949" s="130">
        <f t="shared" ref="BY949" si="18561">Q949/Q963</f>
        <v>4.7684865238424329E-2</v>
      </c>
      <c r="BZ949" s="131">
        <f t="shared" ref="BZ949" si="18562">R949/R963</f>
        <v>5.2974098659377848E-2</v>
      </c>
      <c r="CA949" s="132">
        <f t="shared" ref="CA949" si="18563">S949/S963</f>
        <v>4.8595930721372117E-2</v>
      </c>
      <c r="CB949" s="129">
        <f t="shared" ref="CB949" si="18564">T949/T963</f>
        <v>5.2805280528052806E-2</v>
      </c>
      <c r="CC949" s="130">
        <f t="shared" ref="CC949" si="18565">U949/U963</f>
        <v>4.9286640726329441E-2</v>
      </c>
      <c r="CD949" s="131">
        <f t="shared" ref="CD949" si="18566">V949/V963</f>
        <v>4.3067846607669616E-2</v>
      </c>
      <c r="CE949" s="132">
        <f t="shared" ref="CE949" si="18567">W949/W963</f>
        <v>5.8176362727121185E-2</v>
      </c>
      <c r="CF949" s="129">
        <f t="shared" ref="CF949" si="18568">X949/X963</f>
        <v>5.7729729729729728E-2</v>
      </c>
      <c r="CG949" s="130">
        <f t="shared" ref="CG949" si="18569">Y949/Y963</f>
        <v>4.6333601933924252E-2</v>
      </c>
      <c r="CH949" s="131">
        <f t="shared" ref="CH949" si="18570">Z949/Z963</f>
        <v>6.4283406912888988E-2</v>
      </c>
      <c r="CI949" s="129">
        <f t="shared" ref="CI949" si="18571">AA949/AA963</f>
        <v>4.8005219985085758E-2</v>
      </c>
      <c r="CJ949" s="135">
        <f t="shared" ref="CJ949" si="18572">AB949/AB963</f>
        <v>5.443276094925719E-2</v>
      </c>
      <c r="CK949" s="136">
        <f t="shared" ref="CK949" si="18573">AC949/AC963</f>
        <v>5.0318040002902263E-2</v>
      </c>
    </row>
    <row r="950" spans="1:89" ht="15" thickTop="1" thickBot="1" x14ac:dyDescent="0.2">
      <c r="A950" s="137" t="s">
        <v>27</v>
      </c>
      <c r="B950" s="206">
        <v>439</v>
      </c>
      <c r="C950" s="190">
        <v>711</v>
      </c>
      <c r="D950" s="191">
        <v>147</v>
      </c>
      <c r="E950" s="192">
        <v>327</v>
      </c>
      <c r="F950" s="189">
        <v>372</v>
      </c>
      <c r="G950" s="193">
        <v>453</v>
      </c>
      <c r="H950" s="191">
        <v>635</v>
      </c>
      <c r="I950" s="192">
        <v>779</v>
      </c>
      <c r="J950" s="189">
        <v>88</v>
      </c>
      <c r="K950" s="190">
        <v>66</v>
      </c>
      <c r="L950" s="191">
        <v>248</v>
      </c>
      <c r="M950" s="189">
        <v>248</v>
      </c>
      <c r="N950" s="194">
        <v>589</v>
      </c>
      <c r="O950" s="207">
        <v>448</v>
      </c>
      <c r="P950" s="189">
        <v>375</v>
      </c>
      <c r="Q950" s="190">
        <v>222</v>
      </c>
      <c r="R950" s="191">
        <v>425</v>
      </c>
      <c r="S950" s="192">
        <v>325</v>
      </c>
      <c r="T950" s="189">
        <v>64</v>
      </c>
      <c r="U950" s="193">
        <v>31</v>
      </c>
      <c r="V950" s="191">
        <v>360</v>
      </c>
      <c r="W950" s="208">
        <v>393</v>
      </c>
      <c r="X950" s="189">
        <v>268</v>
      </c>
      <c r="Y950" s="193">
        <v>118</v>
      </c>
      <c r="Z950" s="191">
        <v>661</v>
      </c>
      <c r="AA950" s="189">
        <v>680</v>
      </c>
      <c r="AB950" s="172">
        <f t="shared" si="18299"/>
        <v>4671</v>
      </c>
      <c r="AC950" s="173">
        <f t="shared" si="18300"/>
        <v>4801</v>
      </c>
      <c r="AE950" s="269" t="s">
        <v>13</v>
      </c>
      <c r="AF950" s="20">
        <f t="shared" ref="AF950:BG950" si="18574">SUM(AF947:AF949)</f>
        <v>1302</v>
      </c>
      <c r="AG950" s="21">
        <f t="shared" si="18574"/>
        <v>2167</v>
      </c>
      <c r="AH950" s="20">
        <f t="shared" si="18574"/>
        <v>353</v>
      </c>
      <c r="AI950" s="21">
        <f t="shared" si="18574"/>
        <v>979</v>
      </c>
      <c r="AJ950" s="20">
        <f t="shared" si="18574"/>
        <v>888</v>
      </c>
      <c r="AK950" s="21">
        <f t="shared" si="18574"/>
        <v>2344</v>
      </c>
      <c r="AL950" s="20">
        <f t="shared" si="18574"/>
        <v>1822</v>
      </c>
      <c r="AM950" s="21">
        <f t="shared" si="18574"/>
        <v>2262</v>
      </c>
      <c r="AN950" s="20">
        <f t="shared" si="18574"/>
        <v>401</v>
      </c>
      <c r="AO950" s="21">
        <f t="shared" si="18574"/>
        <v>129</v>
      </c>
      <c r="AP950" s="20">
        <f t="shared" si="18574"/>
        <v>1269</v>
      </c>
      <c r="AQ950" s="21">
        <f t="shared" si="18574"/>
        <v>405</v>
      </c>
      <c r="AR950" s="20">
        <f t="shared" si="18574"/>
        <v>1829</v>
      </c>
      <c r="AS950" s="21">
        <f t="shared" si="18574"/>
        <v>1290</v>
      </c>
      <c r="AT950" s="20">
        <f t="shared" si="18574"/>
        <v>900</v>
      </c>
      <c r="AU950" s="21">
        <f t="shared" si="18574"/>
        <v>718</v>
      </c>
      <c r="AV950" s="20">
        <f t="shared" si="18574"/>
        <v>1394</v>
      </c>
      <c r="AW950" s="21">
        <f t="shared" si="18574"/>
        <v>1169</v>
      </c>
      <c r="AX950" s="20">
        <f t="shared" si="18574"/>
        <v>278</v>
      </c>
      <c r="AY950" s="21">
        <f t="shared" si="18574"/>
        <v>65</v>
      </c>
      <c r="AZ950" s="20">
        <f t="shared" si="18574"/>
        <v>1341</v>
      </c>
      <c r="BA950" s="21">
        <f t="shared" si="18574"/>
        <v>774</v>
      </c>
      <c r="BB950" s="20">
        <f t="shared" si="18574"/>
        <v>851</v>
      </c>
      <c r="BC950" s="21">
        <f t="shared" si="18574"/>
        <v>438</v>
      </c>
      <c r="BD950" s="20">
        <f t="shared" si="18574"/>
        <v>1679</v>
      </c>
      <c r="BE950" s="21">
        <f t="shared" si="18574"/>
        <v>1862</v>
      </c>
      <c r="BF950" s="174">
        <f t="shared" si="18574"/>
        <v>14307</v>
      </c>
      <c r="BG950" s="175">
        <f t="shared" si="18574"/>
        <v>14602</v>
      </c>
      <c r="BI950" s="137" t="s">
        <v>27</v>
      </c>
      <c r="BJ950" s="129">
        <f>B950/B963</f>
        <v>5.5254877281308998E-2</v>
      </c>
      <c r="BK950" s="130">
        <f t="shared" ref="BK950" si="18575">C950/C963</f>
        <v>6.2770371678290804E-2</v>
      </c>
      <c r="BL950" s="131">
        <f t="shared" ref="BL950" si="18576">D950/D963</f>
        <v>5.2537526804860617E-2</v>
      </c>
      <c r="BM950" s="132">
        <f t="shared" ref="BM950" si="18577">E950/E963</f>
        <v>6.8025795714582907E-2</v>
      </c>
      <c r="BN950" s="129">
        <f t="shared" ref="BN950" si="18578">F950/F963</f>
        <v>4.8678356451190785E-2</v>
      </c>
      <c r="BO950" s="130">
        <f t="shared" ref="BO950" si="18579">G950/G963</f>
        <v>4.9111014744145705E-2</v>
      </c>
      <c r="BP950" s="131">
        <f t="shared" ref="BP950" si="18580">H950/H963</f>
        <v>5.7832422586520944E-2</v>
      </c>
      <c r="BQ950" s="132">
        <f t="shared" ref="BQ950" si="18581">I950/I963</f>
        <v>6.4561577987734126E-2</v>
      </c>
      <c r="BR950" s="129">
        <f t="shared" ref="BR950" si="18582">J950/J963</f>
        <v>4.8591938155715074E-2</v>
      </c>
      <c r="BS950" s="130">
        <f t="shared" ref="BS950" si="18583">K950/K963</f>
        <v>4.6643109540636045E-2</v>
      </c>
      <c r="BT950" s="131">
        <f t="shared" ref="BT950" si="18584">L950/L963</f>
        <v>4.1374708041374705E-2</v>
      </c>
      <c r="BU950" s="129">
        <f t="shared" ref="BU950" si="18585">M950/M963</f>
        <v>5.6197598005891684E-2</v>
      </c>
      <c r="BV950" s="133">
        <f t="shared" ref="BV950" si="18586">N950/N963</f>
        <v>5.6396016851780924E-2</v>
      </c>
      <c r="BW950" s="134">
        <f t="shared" ref="BW950" si="18587">O950/O963</f>
        <v>4.8833660344451711E-2</v>
      </c>
      <c r="BX950" s="129">
        <f t="shared" ref="BX950" si="18588">P950/P963</f>
        <v>6.547930853850184E-2</v>
      </c>
      <c r="BY950" s="130">
        <f t="shared" ref="BY950" si="18589">Q950/Q963</f>
        <v>5.1140290255701451E-2</v>
      </c>
      <c r="BZ950" s="131">
        <f t="shared" ref="BZ950" si="18590">R950/R963</f>
        <v>5.5316933489522324E-2</v>
      </c>
      <c r="CA950" s="132">
        <f t="shared" ref="CA950" si="18591">S950/S963</f>
        <v>5.4649403060366572E-2</v>
      </c>
      <c r="CB950" s="129">
        <f t="shared" ref="CB950" si="18592">T950/T963</f>
        <v>5.2805280528052806E-2</v>
      </c>
      <c r="CC950" s="130">
        <f t="shared" ref="CC950" si="18593">U950/U963</f>
        <v>4.0207522697795074E-2</v>
      </c>
      <c r="CD950" s="131">
        <f t="shared" ref="CD950" si="18594">V950/V963</f>
        <v>5.3097345132743362E-2</v>
      </c>
      <c r="CE950" s="132">
        <f t="shared" ref="CE950" si="18595">W950/W963</f>
        <v>6.5510918486414396E-2</v>
      </c>
      <c r="CF950" s="129">
        <f t="shared" ref="CF950" si="18596">X950/X963</f>
        <v>5.7945945945945945E-2</v>
      </c>
      <c r="CG950" s="130">
        <f t="shared" ref="CG950" si="18597">Y950/Y963</f>
        <v>4.7542304593070107E-2</v>
      </c>
      <c r="CH950" s="131">
        <f t="shared" ref="CH950" si="18598">Z950/Z963</f>
        <v>7.1174760417788308E-2</v>
      </c>
      <c r="CI950" s="129">
        <f t="shared" ref="CI950" si="18599">AA950/AA963</f>
        <v>6.3385533184190906E-2</v>
      </c>
      <c r="CJ950" s="135">
        <f t="shared" ref="CJ950" si="18600">AB950/AB963</f>
        <v>5.6325969515724481E-2</v>
      </c>
      <c r="CK950" s="136">
        <f t="shared" ref="CK950" si="18601">AC950/AC963</f>
        <v>5.8057416499383271E-2</v>
      </c>
    </row>
    <row r="951" spans="1:89" ht="14" thickTop="1" x14ac:dyDescent="0.15">
      <c r="A951" s="146" t="s">
        <v>28</v>
      </c>
      <c r="B951" s="203">
        <v>510</v>
      </c>
      <c r="C951" s="197">
        <v>628</v>
      </c>
      <c r="D951" s="198">
        <v>215</v>
      </c>
      <c r="E951" s="199">
        <v>318</v>
      </c>
      <c r="F951" s="196">
        <v>360</v>
      </c>
      <c r="G951" s="200">
        <v>545</v>
      </c>
      <c r="H951" s="198">
        <v>641</v>
      </c>
      <c r="I951" s="199">
        <v>841</v>
      </c>
      <c r="J951" s="196">
        <v>146</v>
      </c>
      <c r="K951" s="197">
        <v>64</v>
      </c>
      <c r="L951" s="198">
        <v>393</v>
      </c>
      <c r="M951" s="196">
        <v>229</v>
      </c>
      <c r="N951" s="201">
        <v>719</v>
      </c>
      <c r="O951" s="204">
        <v>529</v>
      </c>
      <c r="P951" s="196">
        <v>473</v>
      </c>
      <c r="Q951" s="197">
        <v>217</v>
      </c>
      <c r="R951" s="198">
        <v>506</v>
      </c>
      <c r="S951" s="199">
        <v>416</v>
      </c>
      <c r="T951" s="196">
        <v>80</v>
      </c>
      <c r="U951" s="200">
        <v>32</v>
      </c>
      <c r="V951" s="198">
        <v>492</v>
      </c>
      <c r="W951" s="205">
        <v>456</v>
      </c>
      <c r="X951" s="196">
        <v>290</v>
      </c>
      <c r="Y951" s="200">
        <v>117</v>
      </c>
      <c r="Z951" s="198">
        <v>647</v>
      </c>
      <c r="AA951" s="196">
        <v>664</v>
      </c>
      <c r="AB951" s="172">
        <f t="shared" si="18299"/>
        <v>5472</v>
      </c>
      <c r="AC951" s="173">
        <f t="shared" si="18300"/>
        <v>5056</v>
      </c>
      <c r="BI951" s="146" t="s">
        <v>28</v>
      </c>
      <c r="BJ951" s="129">
        <f>B951/B963</f>
        <v>6.4191315292636872E-2</v>
      </c>
      <c r="BK951" s="130">
        <f t="shared" ref="BK951" si="18602">C951/C963</f>
        <v>5.5442747417674583E-2</v>
      </c>
      <c r="BL951" s="131">
        <f t="shared" ref="BL951" si="18603">D951/D963</f>
        <v>7.6840600428877776E-2</v>
      </c>
      <c r="BM951" s="132">
        <f t="shared" ref="BM951" si="18604">E951/E963</f>
        <v>6.6153526107759514E-2</v>
      </c>
      <c r="BN951" s="129">
        <f t="shared" ref="BN951" si="18605">F951/F963</f>
        <v>4.7108086888249148E-2</v>
      </c>
      <c r="BO951" s="130">
        <f t="shared" ref="BO951" si="18606">G951/G963</f>
        <v>5.9084995663486559E-2</v>
      </c>
      <c r="BP951" s="131">
        <f t="shared" ref="BP951" si="18607">H951/H963</f>
        <v>5.8378870673952643E-2</v>
      </c>
      <c r="BQ951" s="132">
        <f t="shared" ref="BQ951" si="18608">I951/I963</f>
        <v>6.9699983424498596E-2</v>
      </c>
      <c r="BR951" s="129">
        <f t="shared" ref="BR951" si="18609">J951/J963</f>
        <v>8.0618442849254554E-2</v>
      </c>
      <c r="BS951" s="130">
        <f t="shared" ref="BS951" si="18610">K951/K963</f>
        <v>4.5229681978798585E-2</v>
      </c>
      <c r="BT951" s="131">
        <f t="shared" ref="BT951" si="18611">L951/L963</f>
        <v>6.5565565565565559E-2</v>
      </c>
      <c r="BU951" s="129">
        <f t="shared" ref="BU951" si="18612">M951/M963</f>
        <v>5.1892136868343527E-2</v>
      </c>
      <c r="BV951" s="133">
        <f t="shared" ref="BV951" si="18613">N951/N963</f>
        <v>6.8843355036384529E-2</v>
      </c>
      <c r="BW951" s="134">
        <f t="shared" ref="BW951" si="18614">O951/O963</f>
        <v>5.7662960540658385E-2</v>
      </c>
      <c r="BX951" s="129">
        <f t="shared" ref="BX951" si="18615">P951/P963</f>
        <v>8.2591234503230318E-2</v>
      </c>
      <c r="BY951" s="130">
        <f t="shared" ref="BY951" si="18616">Q951/Q963</f>
        <v>4.9988481916609075E-2</v>
      </c>
      <c r="BZ951" s="131">
        <f t="shared" ref="BZ951" si="18617">R951/R963</f>
        <v>6.5859690225172463E-2</v>
      </c>
      <c r="CA951" s="132">
        <f t="shared" ref="CA951" si="18618">S951/S963</f>
        <v>6.9951235917269206E-2</v>
      </c>
      <c r="CB951" s="129">
        <f t="shared" ref="CB951" si="18619">T951/T963</f>
        <v>6.6006600660066E-2</v>
      </c>
      <c r="CC951" s="130">
        <f t="shared" ref="CC951" si="18620">U951/U963</f>
        <v>4.1504539559014265E-2</v>
      </c>
      <c r="CD951" s="131">
        <f t="shared" ref="CD951" si="18621">V951/V963</f>
        <v>7.2566371681415928E-2</v>
      </c>
      <c r="CE951" s="132">
        <f t="shared" ref="CE951" si="18622">W951/W963</f>
        <v>7.6012668778129691E-2</v>
      </c>
      <c r="CF951" s="129">
        <f t="shared" ref="CF951" si="18623">X951/X963</f>
        <v>6.2702702702702701E-2</v>
      </c>
      <c r="CG951" s="130">
        <f t="shared" ref="CG951" si="18624">Y951/Y963</f>
        <v>4.7139403706688156E-2</v>
      </c>
      <c r="CH951" s="131">
        <f t="shared" ref="CH951" si="18625">Z951/Z963</f>
        <v>6.9667276838591585E-2</v>
      </c>
      <c r="CI951" s="129">
        <f t="shared" ref="CI951" si="18626">AA951/AA963</f>
        <v>6.1894108873974646E-2</v>
      </c>
      <c r="CJ951" s="135">
        <f t="shared" ref="CJ951" si="18627">AB951/AB963</f>
        <v>6.5984950800694581E-2</v>
      </c>
      <c r="CK951" s="136">
        <f t="shared" ref="CK951" si="18628">AC951/AC963</f>
        <v>6.1141074322199916E-2</v>
      </c>
    </row>
    <row r="952" spans="1:89" x14ac:dyDescent="0.15">
      <c r="A952" s="137" t="s">
        <v>29</v>
      </c>
      <c r="B952" s="206">
        <v>495</v>
      </c>
      <c r="C952" s="190">
        <v>816</v>
      </c>
      <c r="D952" s="191">
        <v>214</v>
      </c>
      <c r="E952" s="192">
        <v>333</v>
      </c>
      <c r="F952" s="189">
        <v>459</v>
      </c>
      <c r="G952" s="193">
        <v>919</v>
      </c>
      <c r="H952" s="191">
        <v>833</v>
      </c>
      <c r="I952" s="192">
        <v>950</v>
      </c>
      <c r="J952" s="189">
        <v>164</v>
      </c>
      <c r="K952" s="190">
        <v>62</v>
      </c>
      <c r="L952" s="191">
        <v>556</v>
      </c>
      <c r="M952" s="189">
        <v>214</v>
      </c>
      <c r="N952" s="194">
        <v>915</v>
      </c>
      <c r="O952" s="207">
        <v>541</v>
      </c>
      <c r="P952" s="189">
        <v>558</v>
      </c>
      <c r="Q952" s="190">
        <v>278</v>
      </c>
      <c r="R952" s="191">
        <v>638</v>
      </c>
      <c r="S952" s="192">
        <v>373</v>
      </c>
      <c r="T952" s="189">
        <v>152</v>
      </c>
      <c r="U952" s="193">
        <v>36</v>
      </c>
      <c r="V952" s="191">
        <v>518</v>
      </c>
      <c r="W952" s="208">
        <v>501</v>
      </c>
      <c r="X952" s="189">
        <v>377</v>
      </c>
      <c r="Y952" s="193">
        <v>141</v>
      </c>
      <c r="Z952" s="191">
        <v>768</v>
      </c>
      <c r="AA952" s="189">
        <v>784</v>
      </c>
      <c r="AB952" s="172">
        <f t="shared" si="18299"/>
        <v>6647</v>
      </c>
      <c r="AC952" s="173">
        <f t="shared" si="18300"/>
        <v>5948</v>
      </c>
      <c r="BI952" s="137" t="s">
        <v>29</v>
      </c>
      <c r="BJ952" s="129">
        <f>B952/B963</f>
        <v>6.2303335431088736E-2</v>
      </c>
      <c r="BK952" s="130">
        <f t="shared" ref="BK952" si="18629">C952/C963</f>
        <v>7.204025779111857E-2</v>
      </c>
      <c r="BL952" s="131">
        <f t="shared" ref="BL952" si="18630">D952/D963</f>
        <v>7.6483202287348104E-2</v>
      </c>
      <c r="BM952" s="132">
        <f t="shared" ref="BM952" si="18631">E952/E963</f>
        <v>6.927397545246515E-2</v>
      </c>
      <c r="BN952" s="129">
        <f t="shared" ref="BN952" si="18632">F952/F963</f>
        <v>6.0062810782517663E-2</v>
      </c>
      <c r="BO952" s="130">
        <f t="shared" ref="BO952" si="18633">G952/G963</f>
        <v>9.9631396357328705E-2</v>
      </c>
      <c r="BP952" s="131">
        <f t="shared" ref="BP952" si="18634">H952/H963</f>
        <v>7.5865209471766851E-2</v>
      </c>
      <c r="BQ952" s="132">
        <f t="shared" ref="BQ952" si="18635">I952/I963</f>
        <v>7.8733631692358697E-2</v>
      </c>
      <c r="BR952" s="129">
        <f t="shared" ref="BR952" si="18636">J952/J963</f>
        <v>9.0557702926559916E-2</v>
      </c>
      <c r="BS952" s="130">
        <f t="shared" ref="BS952" si="18637">K952/K963</f>
        <v>4.3816254416961131E-2</v>
      </c>
      <c r="BT952" s="131">
        <f t="shared" ref="BT952" si="18638">L952/L963</f>
        <v>9.2759426092759431E-2</v>
      </c>
      <c r="BU952" s="129">
        <f t="shared" ref="BU952" si="18639">M952/M963</f>
        <v>4.8493088601858143E-2</v>
      </c>
      <c r="BV952" s="133">
        <f t="shared" ref="BV952" si="18640">N952/N963</f>
        <v>8.761011106855611E-2</v>
      </c>
      <c r="BW952" s="134">
        <f t="shared" ref="BW952" si="18641">O952/O963</f>
        <v>5.8971005014170484E-2</v>
      </c>
      <c r="BX952" s="129">
        <f t="shared" ref="BX952" si="18642">P952/P963</f>
        <v>9.7433211105290726E-2</v>
      </c>
      <c r="BY952" s="130">
        <f t="shared" ref="BY952" si="18643">Q952/Q963</f>
        <v>6.404054365353605E-2</v>
      </c>
      <c r="BZ952" s="131">
        <f t="shared" ref="BZ952" si="18644">R952/R963</f>
        <v>8.3040478979565277E-2</v>
      </c>
      <c r="CA952" s="132">
        <f t="shared" ref="CA952" si="18645">S952/S963</f>
        <v>6.2720699512359174E-2</v>
      </c>
      <c r="CB952" s="129">
        <f t="shared" ref="CB952" si="18646">T952/T963</f>
        <v>0.1254125412541254</v>
      </c>
      <c r="CC952" s="130">
        <f t="shared" ref="CC952" si="18647">U952/U963</f>
        <v>4.6692607003891051E-2</v>
      </c>
      <c r="CD952" s="131">
        <f t="shared" ref="CD952" si="18648">V952/V963</f>
        <v>7.6401179941002956E-2</v>
      </c>
      <c r="CE952" s="132">
        <f t="shared" ref="CE952" si="18649">W952/W963</f>
        <v>8.3513918986497751E-2</v>
      </c>
      <c r="CF952" s="129">
        <f t="shared" ref="CF952" si="18650">X952/X963</f>
        <v>8.1513513513513519E-2</v>
      </c>
      <c r="CG952" s="130">
        <f t="shared" ref="CG952" si="18651">Y952/Y963</f>
        <v>5.6809024979854954E-2</v>
      </c>
      <c r="CH952" s="131">
        <f t="shared" ref="CH952" si="18652">Z952/Z963</f>
        <v>8.2696242058791863E-2</v>
      </c>
      <c r="CI952" s="129">
        <f t="shared" ref="CI952" si="18653">AA952/AA963</f>
        <v>7.3079791200596572E-2</v>
      </c>
      <c r="CJ952" s="135">
        <f t="shared" ref="CJ952" si="18654">AB952/AB963</f>
        <v>8.0153868415975299E-2</v>
      </c>
      <c r="CK952" s="136">
        <f t="shared" ref="CK952" si="18655">AC952/AC963</f>
        <v>7.1927830314170313E-2</v>
      </c>
    </row>
    <row r="953" spans="1:89" x14ac:dyDescent="0.15">
      <c r="A953" s="146" t="s">
        <v>30</v>
      </c>
      <c r="B953" s="203">
        <v>623</v>
      </c>
      <c r="C953" s="197">
        <v>1019</v>
      </c>
      <c r="D953" s="198">
        <v>187</v>
      </c>
      <c r="E953" s="199">
        <v>424</v>
      </c>
      <c r="F953" s="196">
        <v>484</v>
      </c>
      <c r="G953" s="200">
        <v>1052</v>
      </c>
      <c r="H953" s="198">
        <v>929</v>
      </c>
      <c r="I953" s="199">
        <v>1016</v>
      </c>
      <c r="J953" s="196">
        <v>209</v>
      </c>
      <c r="K953" s="197">
        <v>55</v>
      </c>
      <c r="L953" s="198">
        <v>550</v>
      </c>
      <c r="M953" s="196">
        <v>205</v>
      </c>
      <c r="N953" s="201">
        <v>978</v>
      </c>
      <c r="O953" s="204">
        <v>639</v>
      </c>
      <c r="P953" s="196">
        <v>544</v>
      </c>
      <c r="Q953" s="197">
        <v>350</v>
      </c>
      <c r="R953" s="198">
        <v>719</v>
      </c>
      <c r="S953" s="199">
        <v>602</v>
      </c>
      <c r="T953" s="196">
        <v>147</v>
      </c>
      <c r="U953" s="200">
        <v>37</v>
      </c>
      <c r="V953" s="198">
        <v>585</v>
      </c>
      <c r="W953" s="205">
        <v>434</v>
      </c>
      <c r="X953" s="196">
        <v>431</v>
      </c>
      <c r="Y953" s="200">
        <v>245</v>
      </c>
      <c r="Z953" s="198">
        <v>893</v>
      </c>
      <c r="AA953" s="196">
        <v>1014</v>
      </c>
      <c r="AB953" s="172">
        <f t="shared" si="18299"/>
        <v>7279</v>
      </c>
      <c r="AC953" s="173">
        <f t="shared" si="18300"/>
        <v>7092</v>
      </c>
      <c r="BI953" s="146" t="s">
        <v>30</v>
      </c>
      <c r="BJ953" s="129">
        <f>B953/B963</f>
        <v>7.8414096916299553E-2</v>
      </c>
      <c r="BK953" s="130">
        <f t="shared" ref="BK953" si="18656">C953/C963</f>
        <v>8.9962037609252227E-2</v>
      </c>
      <c r="BL953" s="131">
        <f t="shared" ref="BL953" si="18657">D953/D963</f>
        <v>6.6833452466047175E-2</v>
      </c>
      <c r="BM953" s="132">
        <f t="shared" ref="BM953" si="18658">E953/E963</f>
        <v>8.820470147701269E-2</v>
      </c>
      <c r="BN953" s="129">
        <f t="shared" ref="BN953" si="18659">F953/F963</f>
        <v>6.3334205705312743E-2</v>
      </c>
      <c r="BO953" s="130">
        <f t="shared" ref="BO953" si="18660">G953/G963</f>
        <v>0.11405030355594102</v>
      </c>
      <c r="BP953" s="131">
        <f t="shared" ref="BP953" si="18661">H953/H963</f>
        <v>8.4608378870673948E-2</v>
      </c>
      <c r="BQ953" s="132">
        <f t="shared" ref="BQ953" si="18662">I953/I963</f>
        <v>8.4203547157301509E-2</v>
      </c>
      <c r="BR953" s="129">
        <f t="shared" ref="BR953" si="18663">J953/J963</f>
        <v>0.11540585311982331</v>
      </c>
      <c r="BS953" s="130">
        <f t="shared" ref="BS953" si="18664">K953/K963</f>
        <v>3.8869257950530034E-2</v>
      </c>
      <c r="BT953" s="131">
        <f t="shared" ref="BT953" si="18665">L953/L963</f>
        <v>9.1758425091758425E-2</v>
      </c>
      <c r="BU953" s="129">
        <f t="shared" ref="BU953" si="18666">M953/M963</f>
        <v>4.6453659641966918E-2</v>
      </c>
      <c r="BV953" s="133">
        <f t="shared" ref="BV953" si="18667">N953/N963</f>
        <v>9.3642282650325551E-2</v>
      </c>
      <c r="BW953" s="134">
        <f t="shared" ref="BW953" si="18668">O953/O963</f>
        <v>6.9653368214519298E-2</v>
      </c>
      <c r="BX953" s="129">
        <f t="shared" ref="BX953" si="18669">P953/P963</f>
        <v>9.498865025318666E-2</v>
      </c>
      <c r="BY953" s="130">
        <f t="shared" ref="BY953" si="18670">Q953/Q963</f>
        <v>8.0626583736466251E-2</v>
      </c>
      <c r="BZ953" s="131">
        <f t="shared" ref="BZ953" si="18671">R953/R963</f>
        <v>9.3583235715215415E-2</v>
      </c>
      <c r="CA953" s="132">
        <f t="shared" ref="CA953" si="18672">S953/S963</f>
        <v>0.10122750966874054</v>
      </c>
      <c r="CB953" s="129">
        <f t="shared" ref="CB953" si="18673">T953/T963</f>
        <v>0.12128712871287128</v>
      </c>
      <c r="CC953" s="130">
        <f t="shared" ref="CC953" si="18674">U953/U963</f>
        <v>4.7989623865110249E-2</v>
      </c>
      <c r="CD953" s="131">
        <f t="shared" ref="CD953" si="18675">V953/V963</f>
        <v>8.628318584070796E-2</v>
      </c>
      <c r="CE953" s="132">
        <f t="shared" ref="CE953" si="18676">W953/W963</f>
        <v>7.2345390898483075E-2</v>
      </c>
      <c r="CF953" s="129">
        <f t="shared" ref="CF953" si="18677">X953/X963</f>
        <v>9.3189189189189184E-2</v>
      </c>
      <c r="CG953" s="130">
        <f t="shared" ref="CG953" si="18678">Y953/Y963</f>
        <v>9.8710717163577766E-2</v>
      </c>
      <c r="CH953" s="131">
        <f t="shared" ref="CH953" si="18679">Z953/Z963</f>
        <v>9.615591687304835E-2</v>
      </c>
      <c r="CI953" s="129">
        <f t="shared" ref="CI953" si="18680">AA953/AA963</f>
        <v>9.4519015659955255E-2</v>
      </c>
      <c r="CJ953" s="135">
        <f t="shared" ref="CJ953" si="18681">AB953/AB963</f>
        <v>8.7774937295002894E-2</v>
      </c>
      <c r="CK953" s="136">
        <f t="shared" ref="CK953" si="18682">AC953/AC963</f>
        <v>8.5761965801630105E-2</v>
      </c>
    </row>
    <row r="954" spans="1:89" x14ac:dyDescent="0.15">
      <c r="A954" s="137" t="s">
        <v>31</v>
      </c>
      <c r="B954" s="206">
        <v>679</v>
      </c>
      <c r="C954" s="190">
        <v>1148</v>
      </c>
      <c r="D954" s="191">
        <v>166</v>
      </c>
      <c r="E954" s="192">
        <v>555</v>
      </c>
      <c r="F954" s="189">
        <v>404</v>
      </c>
      <c r="G954" s="193">
        <v>1292</v>
      </c>
      <c r="H954" s="191">
        <v>893</v>
      </c>
      <c r="I954" s="192">
        <v>1246</v>
      </c>
      <c r="J954" s="189">
        <v>192</v>
      </c>
      <c r="K954" s="190">
        <v>74</v>
      </c>
      <c r="L954" s="191">
        <v>719</v>
      </c>
      <c r="M954" s="189">
        <v>200</v>
      </c>
      <c r="N954" s="194">
        <v>851</v>
      </c>
      <c r="O954" s="207">
        <v>651</v>
      </c>
      <c r="P954" s="189">
        <v>356</v>
      </c>
      <c r="Q954" s="190">
        <v>368</v>
      </c>
      <c r="R954" s="191">
        <v>675</v>
      </c>
      <c r="S954" s="192">
        <v>567</v>
      </c>
      <c r="T954" s="189">
        <v>131</v>
      </c>
      <c r="U954" s="193">
        <v>28</v>
      </c>
      <c r="V954" s="191">
        <v>756</v>
      </c>
      <c r="W954" s="208">
        <v>340</v>
      </c>
      <c r="X954" s="189">
        <v>420</v>
      </c>
      <c r="Y954" s="193">
        <v>193</v>
      </c>
      <c r="Z954" s="191">
        <v>786</v>
      </c>
      <c r="AA954" s="189">
        <v>848</v>
      </c>
      <c r="AB954" s="172">
        <f t="shared" si="18299"/>
        <v>7028</v>
      </c>
      <c r="AC954" s="173">
        <f t="shared" si="18300"/>
        <v>7510</v>
      </c>
      <c r="BI954" s="137" t="s">
        <v>31</v>
      </c>
      <c r="BJ954" s="129">
        <f>B954/B963</f>
        <v>8.546255506607929E-2</v>
      </c>
      <c r="BK954" s="130">
        <f t="shared" ref="BK954" si="18683">C954/C963</f>
        <v>0.10135075483358347</v>
      </c>
      <c r="BL954" s="131">
        <f t="shared" ref="BL954" si="18684">D954/D963</f>
        <v>5.9328091493924234E-2</v>
      </c>
      <c r="BM954" s="132">
        <f t="shared" ref="BM954" si="18685">E954/E963</f>
        <v>0.11545662575410859</v>
      </c>
      <c r="BN954" s="129">
        <f t="shared" ref="BN954" si="18686">F954/F963</f>
        <v>5.286574195236849E-2</v>
      </c>
      <c r="BO954" s="130">
        <f t="shared" ref="BO954" si="18687">G954/G963</f>
        <v>0.14006938421509108</v>
      </c>
      <c r="BP954" s="131">
        <f t="shared" ref="BP954" si="18688">H954/H963</f>
        <v>8.1329690346083783E-2</v>
      </c>
      <c r="BQ954" s="132">
        <f t="shared" ref="BQ954" si="18689">I954/I963</f>
        <v>0.10326537377755678</v>
      </c>
      <c r="BR954" s="129">
        <f t="shared" ref="BR954" si="18690">J954/J963</f>
        <v>0.1060187741579238</v>
      </c>
      <c r="BS954" s="130">
        <f t="shared" ref="BS954" si="18691">K954/K963</f>
        <v>5.2296819787985865E-2</v>
      </c>
      <c r="BT954" s="131">
        <f t="shared" ref="BT954" si="18692">L954/L963</f>
        <v>0.11995328661995329</v>
      </c>
      <c r="BU954" s="129">
        <f t="shared" ref="BU954" si="18693">M954/M963</f>
        <v>4.5320643553138452E-2</v>
      </c>
      <c r="BV954" s="133">
        <f t="shared" ref="BV954" si="18694">N954/N963</f>
        <v>8.1482190731520493E-2</v>
      </c>
      <c r="BW954" s="134">
        <f t="shared" ref="BW954" si="18695">O954/O963</f>
        <v>7.0961412688031397E-2</v>
      </c>
      <c r="BX954" s="129">
        <f t="shared" ref="BX954" si="18696">P954/P963</f>
        <v>6.2161690239217741E-2</v>
      </c>
      <c r="BY954" s="130">
        <f t="shared" ref="BY954" si="18697">Q954/Q963</f>
        <v>8.4773093757198797E-2</v>
      </c>
      <c r="BZ954" s="131">
        <f t="shared" ref="BZ954" si="18698">R954/R963</f>
        <v>8.7856306130417811E-2</v>
      </c>
      <c r="CA954" s="132">
        <f t="shared" ref="CA954" si="18699">S954/S963</f>
        <v>9.5342189339162609E-2</v>
      </c>
      <c r="CB954" s="129">
        <f t="shared" ref="CB954" si="18700">T954/T963</f>
        <v>0.10808580858085809</v>
      </c>
      <c r="CC954" s="130">
        <f t="shared" ref="CC954" si="18701">U954/U963</f>
        <v>3.6316472114137487E-2</v>
      </c>
      <c r="CD954" s="131">
        <f t="shared" ref="CD954" si="18702">V954/V963</f>
        <v>0.11150442477876106</v>
      </c>
      <c r="CE954" s="132">
        <f t="shared" ref="CE954" si="18703">W954/W963</f>
        <v>5.6676112685447574E-2</v>
      </c>
      <c r="CF954" s="129">
        <f t="shared" ref="CF954" si="18704">X954/X963</f>
        <v>9.0810810810810813E-2</v>
      </c>
      <c r="CG954" s="130">
        <f t="shared" ref="CG954" si="18705">Y954/Y963</f>
        <v>7.7759871071716363E-2</v>
      </c>
      <c r="CH954" s="131">
        <f t="shared" ref="CH954" si="18706">Z954/Z963</f>
        <v>8.4634435232044794E-2</v>
      </c>
      <c r="CI954" s="129">
        <f t="shared" ref="CI954" si="18707">AA954/AA963</f>
        <v>7.90454884414616E-2</v>
      </c>
      <c r="CJ954" s="135">
        <f t="shared" ref="CJ954" si="18708">AB954/AB963</f>
        <v>8.4748215319313133E-2</v>
      </c>
      <c r="CK954" s="136">
        <f t="shared" ref="CK954" si="18709">AC954/AC963</f>
        <v>9.0816746075894267E-2</v>
      </c>
    </row>
    <row r="955" spans="1:89" x14ac:dyDescent="0.15">
      <c r="A955" s="146" t="s">
        <v>32</v>
      </c>
      <c r="B955" s="203">
        <v>648</v>
      </c>
      <c r="C955" s="197">
        <v>884</v>
      </c>
      <c r="D955" s="198">
        <v>142</v>
      </c>
      <c r="E955" s="199">
        <v>393</v>
      </c>
      <c r="F955" s="196">
        <v>268</v>
      </c>
      <c r="G955" s="200">
        <v>1075</v>
      </c>
      <c r="H955" s="198">
        <v>784</v>
      </c>
      <c r="I955" s="199">
        <v>939</v>
      </c>
      <c r="J955" s="196">
        <v>183</v>
      </c>
      <c r="K955" s="197">
        <v>73</v>
      </c>
      <c r="L955" s="198">
        <v>717</v>
      </c>
      <c r="M955" s="196">
        <v>140</v>
      </c>
      <c r="N955" s="201">
        <v>772</v>
      </c>
      <c r="O955" s="204">
        <v>593</v>
      </c>
      <c r="P955" s="196">
        <v>262</v>
      </c>
      <c r="Q955" s="197">
        <v>392</v>
      </c>
      <c r="R955" s="198">
        <v>385</v>
      </c>
      <c r="S955" s="199">
        <v>482</v>
      </c>
      <c r="T955" s="196">
        <v>51</v>
      </c>
      <c r="U955" s="200">
        <v>26</v>
      </c>
      <c r="V955" s="198">
        <v>811</v>
      </c>
      <c r="W955" s="205">
        <v>304</v>
      </c>
      <c r="X955" s="196">
        <v>247</v>
      </c>
      <c r="Y955" s="200">
        <v>208</v>
      </c>
      <c r="Z955" s="198">
        <v>514</v>
      </c>
      <c r="AA955" s="196">
        <v>878</v>
      </c>
      <c r="AB955" s="172">
        <f t="shared" si="18299"/>
        <v>5784</v>
      </c>
      <c r="AC955" s="173">
        <f t="shared" si="18300"/>
        <v>6387</v>
      </c>
      <c r="BI955" s="146" t="s">
        <v>32</v>
      </c>
      <c r="BJ955" s="129">
        <f>B955/B963</f>
        <v>8.1560730018879798E-2</v>
      </c>
      <c r="BK955" s="130">
        <f t="shared" ref="BK955" si="18710">C955/C963</f>
        <v>7.8043612607045107E-2</v>
      </c>
      <c r="BL955" s="131">
        <f t="shared" ref="BL955" si="18711">D955/D963</f>
        <v>5.0750536097212293E-2</v>
      </c>
      <c r="BM955" s="132">
        <f t="shared" ref="BM955" si="18712">E955/E963</f>
        <v>8.175577283128771E-2</v>
      </c>
      <c r="BN955" s="129">
        <f t="shared" ref="BN955" si="18713">F955/F963</f>
        <v>3.5069353572363259E-2</v>
      </c>
      <c r="BO955" s="130">
        <f t="shared" ref="BO955" si="18714">G955/G963</f>
        <v>0.11654379878577624</v>
      </c>
      <c r="BP955" s="131">
        <f t="shared" ref="BP955" si="18715">H955/H963</f>
        <v>7.1402550091074685E-2</v>
      </c>
      <c r="BQ955" s="132">
        <f t="shared" ref="BQ955" si="18716">I955/I963</f>
        <v>7.7821979114868226E-2</v>
      </c>
      <c r="BR955" s="129">
        <f t="shared" ref="BR955" si="18717">J955/J963</f>
        <v>0.10104914411927111</v>
      </c>
      <c r="BS955" s="130">
        <f t="shared" ref="BS955" si="18718">K955/K963</f>
        <v>5.1590106007067135E-2</v>
      </c>
      <c r="BT955" s="131">
        <f t="shared" ref="BT955" si="18719">L955/L963</f>
        <v>0.11961961961961962</v>
      </c>
      <c r="BU955" s="129">
        <f t="shared" ref="BU955" si="18720">M955/M963</f>
        <v>3.1724450487196916E-2</v>
      </c>
      <c r="BV955" s="133">
        <f t="shared" ref="BV955" si="18721">N955/N963</f>
        <v>7.3918039065492144E-2</v>
      </c>
      <c r="BW955" s="134">
        <f t="shared" ref="BW955" si="18722">O955/O963</f>
        <v>6.4639197732722919E-2</v>
      </c>
      <c r="BX955" s="129">
        <f t="shared" ref="BX955" si="18723">P955/P963</f>
        <v>4.5748210232233279E-2</v>
      </c>
      <c r="BY955" s="130">
        <f t="shared" ref="BY955" si="18724">Q955/Q963</f>
        <v>9.0301773784842207E-2</v>
      </c>
      <c r="BZ955" s="131">
        <f t="shared" ref="BZ955" si="18725">R955/R963</f>
        <v>5.0110633866979046E-2</v>
      </c>
      <c r="CA955" s="132">
        <f t="shared" ref="CA955" si="18726">S955/S963</f>
        <v>8.1049268538759045E-2</v>
      </c>
      <c r="CB955" s="129">
        <f t="shared" ref="CB955" si="18727">T955/T963</f>
        <v>4.2079207920792082E-2</v>
      </c>
      <c r="CC955" s="130">
        <f t="shared" ref="CC955" si="18728">U955/U963</f>
        <v>3.372243839169909E-2</v>
      </c>
      <c r="CD955" s="131">
        <f t="shared" ref="CD955" si="18729">V955/V963</f>
        <v>0.1196165191740413</v>
      </c>
      <c r="CE955" s="132">
        <f t="shared" ref="CE955" si="18730">W955/W963</f>
        <v>5.0675112518753125E-2</v>
      </c>
      <c r="CF955" s="129">
        <f t="shared" ref="CF955" si="18731">X955/X963</f>
        <v>5.3405405405405407E-2</v>
      </c>
      <c r="CG955" s="130">
        <f t="shared" ref="CG955" si="18732">Y955/Y963</f>
        <v>8.380338436744561E-2</v>
      </c>
      <c r="CH955" s="131">
        <f t="shared" ref="CH955" si="18733">Z955/Z963</f>
        <v>5.5346182836222675E-2</v>
      </c>
      <c r="CI955" s="129">
        <f t="shared" ref="CI955" si="18734">AA955/AA963</f>
        <v>8.1841909023117082E-2</v>
      </c>
      <c r="CJ955" s="135">
        <f t="shared" ref="CJ955" si="18735">AB955/AB963</f>
        <v>6.9747250627049964E-2</v>
      </c>
      <c r="CK955" s="136">
        <f t="shared" ref="CK955" si="18736">AC955/AC963</f>
        <v>7.7236558879725248E-2</v>
      </c>
    </row>
    <row r="956" spans="1:89" x14ac:dyDescent="0.15">
      <c r="A956" s="137" t="s">
        <v>33</v>
      </c>
      <c r="B956" s="206">
        <v>438</v>
      </c>
      <c r="C956" s="190">
        <v>675</v>
      </c>
      <c r="D956" s="191">
        <v>71</v>
      </c>
      <c r="E956" s="192">
        <v>380</v>
      </c>
      <c r="F956" s="189">
        <v>202</v>
      </c>
      <c r="G956" s="193">
        <v>773</v>
      </c>
      <c r="H956" s="191">
        <v>556</v>
      </c>
      <c r="I956" s="192">
        <v>814</v>
      </c>
      <c r="J956" s="189">
        <v>133</v>
      </c>
      <c r="K956" s="190">
        <v>50</v>
      </c>
      <c r="L956" s="191">
        <v>502</v>
      </c>
      <c r="M956" s="189">
        <v>106</v>
      </c>
      <c r="N956" s="194">
        <v>569</v>
      </c>
      <c r="O956" s="207">
        <v>411</v>
      </c>
      <c r="P956" s="189">
        <v>174</v>
      </c>
      <c r="Q956" s="190">
        <v>264</v>
      </c>
      <c r="R956" s="191">
        <v>298</v>
      </c>
      <c r="S956" s="192">
        <v>317</v>
      </c>
      <c r="T956" s="189">
        <v>30</v>
      </c>
      <c r="U956" s="193">
        <v>25</v>
      </c>
      <c r="V956" s="191">
        <v>700</v>
      </c>
      <c r="W956" s="208">
        <v>160</v>
      </c>
      <c r="X956" s="189">
        <v>202</v>
      </c>
      <c r="Y956" s="193">
        <v>116</v>
      </c>
      <c r="Z956" s="191">
        <v>470</v>
      </c>
      <c r="AA956" s="189">
        <v>610</v>
      </c>
      <c r="AB956" s="172">
        <f t="shared" si="18299"/>
        <v>4345</v>
      </c>
      <c r="AC956" s="173">
        <f t="shared" si="18300"/>
        <v>4701</v>
      </c>
      <c r="BI956" s="137" t="s">
        <v>33</v>
      </c>
      <c r="BJ956" s="129">
        <f>B956/B963</f>
        <v>5.5129011957205792E-2</v>
      </c>
      <c r="BK956" s="130">
        <f t="shared" ref="BK956" si="18737">C956/C963</f>
        <v>5.9592125011035578E-2</v>
      </c>
      <c r="BL956" s="131">
        <f t="shared" ref="BL956" si="18738">D956/D963</f>
        <v>2.5375268048606146E-2</v>
      </c>
      <c r="BM956" s="132">
        <f t="shared" ref="BM956" si="18739">E956/E963</f>
        <v>7.9051383399209488E-2</v>
      </c>
      <c r="BN956" s="129">
        <f t="shared" ref="BN956" si="18740">F956/F963</f>
        <v>2.6432870976184245E-2</v>
      </c>
      <c r="BO956" s="130">
        <f t="shared" ref="BO956" si="18741">G956/G963</f>
        <v>8.3803122289679094E-2</v>
      </c>
      <c r="BP956" s="131">
        <f t="shared" ref="BP956" si="18742">H956/H963</f>
        <v>5.0637522768670312E-2</v>
      </c>
      <c r="BQ956" s="132">
        <f t="shared" ref="BQ956" si="18743">I956/I963</f>
        <v>6.7462290734294716E-2</v>
      </c>
      <c r="BR956" s="129">
        <f t="shared" ref="BR956" si="18744">J956/J963</f>
        <v>7.3440088348978472E-2</v>
      </c>
      <c r="BS956" s="130">
        <f t="shared" ref="BS956" si="18745">K956/K963</f>
        <v>3.5335689045936397E-2</v>
      </c>
      <c r="BT956" s="131">
        <f t="shared" ref="BT956" si="18746">L956/L963</f>
        <v>8.3750417083750417E-2</v>
      </c>
      <c r="BU956" s="129">
        <f t="shared" ref="BU956" si="18747">M956/M963</f>
        <v>2.4019941083163382E-2</v>
      </c>
      <c r="BV956" s="133">
        <f t="shared" ref="BV956" si="18748">N956/N963</f>
        <v>5.4481041746457293E-2</v>
      </c>
      <c r="BW956" s="134">
        <f t="shared" ref="BW956" si="18749">O956/O963</f>
        <v>4.4800523217789406E-2</v>
      </c>
      <c r="BX956" s="129">
        <f t="shared" ref="BX956" si="18750">P956/P963</f>
        <v>3.0382399161864852E-2</v>
      </c>
      <c r="BY956" s="130">
        <f t="shared" ref="BY956" si="18751">Q956/Q963</f>
        <v>6.08154803040774E-2</v>
      </c>
      <c r="BZ956" s="131">
        <f t="shared" ref="BZ956" si="18752">R956/R963</f>
        <v>3.8786932187947418E-2</v>
      </c>
      <c r="CA956" s="132">
        <f t="shared" ref="CA956" si="18753">S956/S963</f>
        <v>5.3304186985034474E-2</v>
      </c>
      <c r="CB956" s="129">
        <f t="shared" ref="CB956" si="18754">T956/T963</f>
        <v>2.4752475247524754E-2</v>
      </c>
      <c r="CC956" s="130">
        <f t="shared" ref="CC956" si="18755">U956/U963</f>
        <v>3.2425421530479899E-2</v>
      </c>
      <c r="CD956" s="131">
        <f t="shared" ref="CD956" si="18756">V956/V963</f>
        <v>0.10324483775811209</v>
      </c>
      <c r="CE956" s="132">
        <f t="shared" ref="CE956" si="18757">W956/W963</f>
        <v>2.6671111851975328E-2</v>
      </c>
      <c r="CF956" s="129">
        <f t="shared" ref="CF956" si="18758">X956/X963</f>
        <v>4.3675675675675672E-2</v>
      </c>
      <c r="CG956" s="130">
        <f t="shared" ref="CG956" si="18759">Y956/Y963</f>
        <v>4.6736502820306204E-2</v>
      </c>
      <c r="CH956" s="131">
        <f t="shared" ref="CH956" si="18760">Z956/Z963</f>
        <v>5.060837730160439E-2</v>
      </c>
      <c r="CI956" s="129">
        <f t="shared" ref="CI956" si="18761">AA956/AA963</f>
        <v>5.686055182699478E-2</v>
      </c>
      <c r="CJ956" s="135">
        <f t="shared" ref="CJ956" si="18762">AB956/AB963</f>
        <v>5.2394848543314686E-2</v>
      </c>
      <c r="CK956" s="136">
        <f t="shared" ref="CK956" si="18763">AC956/AC963</f>
        <v>5.6848138921808108E-2</v>
      </c>
    </row>
    <row r="957" spans="1:89" x14ac:dyDescent="0.15">
      <c r="A957" s="146" t="s">
        <v>34</v>
      </c>
      <c r="B957" s="203">
        <v>104</v>
      </c>
      <c r="C957" s="197">
        <v>518</v>
      </c>
      <c r="D957" s="198">
        <v>25</v>
      </c>
      <c r="E957" s="199">
        <v>248</v>
      </c>
      <c r="F957" s="196">
        <v>65</v>
      </c>
      <c r="G957" s="200">
        <v>598</v>
      </c>
      <c r="H957" s="198">
        <v>207</v>
      </c>
      <c r="I957" s="199">
        <v>517</v>
      </c>
      <c r="J957" s="196">
        <v>28</v>
      </c>
      <c r="K957" s="197">
        <v>52</v>
      </c>
      <c r="L957" s="198">
        <v>517</v>
      </c>
      <c r="M957" s="196">
        <v>65</v>
      </c>
      <c r="N957" s="201">
        <v>442</v>
      </c>
      <c r="O957" s="204">
        <v>301</v>
      </c>
      <c r="P957" s="196">
        <v>111</v>
      </c>
      <c r="Q957" s="197">
        <v>206</v>
      </c>
      <c r="R957" s="198">
        <v>139</v>
      </c>
      <c r="S957" s="199">
        <v>374</v>
      </c>
      <c r="T957" s="196">
        <v>23</v>
      </c>
      <c r="U957" s="200">
        <v>60</v>
      </c>
      <c r="V957" s="198">
        <v>314</v>
      </c>
      <c r="W957" s="205">
        <v>162</v>
      </c>
      <c r="X957" s="196">
        <v>89</v>
      </c>
      <c r="Y957" s="200">
        <v>99</v>
      </c>
      <c r="Z957" s="198">
        <v>195</v>
      </c>
      <c r="AA957" s="196">
        <v>435</v>
      </c>
      <c r="AB957" s="172">
        <f t="shared" si="18299"/>
        <v>2259</v>
      </c>
      <c r="AC957" s="173">
        <f t="shared" si="18300"/>
        <v>3635</v>
      </c>
      <c r="BI957" s="146" t="s">
        <v>34</v>
      </c>
      <c r="BJ957" s="129">
        <f>B957/B963</f>
        <v>1.3089993706733794E-2</v>
      </c>
      <c r="BK957" s="130">
        <f t="shared" ref="BK957" si="18764">C957/C963</f>
        <v>4.5731438156616934E-2</v>
      </c>
      <c r="BL957" s="131">
        <f t="shared" ref="BL957" si="18765">D957/D963</f>
        <v>8.9349535382416013E-3</v>
      </c>
      <c r="BM957" s="132">
        <f t="shared" ref="BM957" si="18766">E957/E963</f>
        <v>5.1591429165799875E-2</v>
      </c>
      <c r="BN957" s="129">
        <f t="shared" ref="BN957" si="18767">F957/F963</f>
        <v>8.5056267992672067E-3</v>
      </c>
      <c r="BO957" s="130">
        <f t="shared" ref="BO957" si="18768">G957/G963</f>
        <v>6.4830875975715518E-2</v>
      </c>
      <c r="BP957" s="131">
        <f t="shared" ref="BP957" si="18769">H957/H963</f>
        <v>1.8852459016393444E-2</v>
      </c>
      <c r="BQ957" s="132">
        <f t="shared" ref="BQ957" si="18770">I957/I963</f>
        <v>4.2847671142052048E-2</v>
      </c>
      <c r="BR957" s="129">
        <f t="shared" ref="BR957" si="18771">J957/J963</f>
        <v>1.5461071231363888E-2</v>
      </c>
      <c r="BS957" s="130">
        <f t="shared" ref="BS957" si="18772">K957/K963</f>
        <v>3.674911660777385E-2</v>
      </c>
      <c r="BT957" s="131">
        <f t="shared" ref="BT957" si="18773">L957/L963</f>
        <v>8.6252919586252919E-2</v>
      </c>
      <c r="BU957" s="129">
        <f t="shared" ref="BU957" si="18774">M957/M963</f>
        <v>1.4729209154769997E-2</v>
      </c>
      <c r="BV957" s="133">
        <f t="shared" ref="BV957" si="18775">N957/N963</f>
        <v>4.2320949827652242E-2</v>
      </c>
      <c r="BW957" s="134">
        <f t="shared" ref="BW957" si="18776">O957/O963</f>
        <v>3.2810115543928493E-2</v>
      </c>
      <c r="BX957" s="129">
        <f t="shared" ref="BX957" si="18777">P957/P963</f>
        <v>1.9381875327396544E-2</v>
      </c>
      <c r="BY957" s="130">
        <f t="shared" ref="BY957" si="18778">Q957/Q963</f>
        <v>4.7454503570605849E-2</v>
      </c>
      <c r="BZ957" s="131">
        <f t="shared" ref="BZ957" si="18779">R957/R963</f>
        <v>1.8091891188337889E-2</v>
      </c>
      <c r="CA957" s="132">
        <f t="shared" ref="CA957" si="18780">S957/S963</f>
        <v>6.2888851521775688E-2</v>
      </c>
      <c r="CB957" s="129">
        <f t="shared" ref="CB957" si="18781">T957/T963</f>
        <v>1.8976897689768978E-2</v>
      </c>
      <c r="CC957" s="130">
        <f t="shared" ref="CC957" si="18782">U957/U963</f>
        <v>7.7821011673151752E-2</v>
      </c>
      <c r="CD957" s="131">
        <f t="shared" ref="CD957" si="18783">V957/V963</f>
        <v>4.631268436578171E-2</v>
      </c>
      <c r="CE957" s="132">
        <f t="shared" ref="CE957" si="18784">W957/W963</f>
        <v>2.7004500750125022E-2</v>
      </c>
      <c r="CF957" s="129">
        <f t="shared" ref="CF957" si="18785">X957/X963</f>
        <v>1.9243243243243242E-2</v>
      </c>
      <c r="CG957" s="130">
        <f t="shared" ref="CG957" si="18786">Y957/Y963</f>
        <v>3.9887187751813054E-2</v>
      </c>
      <c r="CH957" s="131">
        <f t="shared" ref="CH957" si="18787">Z957/Z963</f>
        <v>2.0997092710240122E-2</v>
      </c>
      <c r="CI957" s="129">
        <f t="shared" ref="CI957" si="18788">AA957/AA963</f>
        <v>4.0548098434004476E-2</v>
      </c>
      <c r="CJ957" s="135">
        <f t="shared" ref="CJ957" si="18789">AB957/AB963</f>
        <v>2.7240497781207795E-2</v>
      </c>
      <c r="CK957" s="136">
        <f t="shared" ref="CK957" si="18790">AC957/AC963</f>
        <v>4.3957239944856945E-2</v>
      </c>
    </row>
    <row r="958" spans="1:89" x14ac:dyDescent="0.15">
      <c r="A958" s="137" t="s">
        <v>35</v>
      </c>
      <c r="B958" s="206">
        <v>0</v>
      </c>
      <c r="C958" s="190">
        <v>156</v>
      </c>
      <c r="D958" s="191">
        <v>2</v>
      </c>
      <c r="E958" s="192">
        <v>75</v>
      </c>
      <c r="F958" s="189">
        <v>3</v>
      </c>
      <c r="G958" s="193">
        <v>102</v>
      </c>
      <c r="H958" s="191">
        <v>16</v>
      </c>
      <c r="I958" s="192">
        <v>80</v>
      </c>
      <c r="J958" s="189">
        <v>4</v>
      </c>
      <c r="K958" s="190">
        <v>12</v>
      </c>
      <c r="L958" s="191">
        <v>51</v>
      </c>
      <c r="M958" s="189">
        <v>13</v>
      </c>
      <c r="N958" s="194">
        <v>39</v>
      </c>
      <c r="O958" s="207">
        <v>28</v>
      </c>
      <c r="P958" s="189">
        <v>24</v>
      </c>
      <c r="Q958" s="190">
        <v>10</v>
      </c>
      <c r="R958" s="191">
        <v>19</v>
      </c>
      <c r="S958" s="192">
        <v>23</v>
      </c>
      <c r="T958" s="189">
        <v>1</v>
      </c>
      <c r="U958" s="193">
        <v>0</v>
      </c>
      <c r="V958" s="191">
        <v>3</v>
      </c>
      <c r="W958" s="208">
        <v>3</v>
      </c>
      <c r="X958" s="189">
        <v>6</v>
      </c>
      <c r="Y958" s="193">
        <v>9</v>
      </c>
      <c r="Z958" s="191">
        <v>16</v>
      </c>
      <c r="AA958" s="189">
        <v>36</v>
      </c>
      <c r="AB958" s="172">
        <f t="shared" si="18299"/>
        <v>184</v>
      </c>
      <c r="AC958" s="173">
        <f t="shared" si="18300"/>
        <v>547</v>
      </c>
      <c r="BI958" s="137" t="s">
        <v>35</v>
      </c>
      <c r="BJ958" s="129">
        <f>B958/B963</f>
        <v>0</v>
      </c>
      <c r="BK958" s="130">
        <f t="shared" ref="BK958" si="18791">C958/C963</f>
        <v>1.3772402224772667E-2</v>
      </c>
      <c r="BL958" s="131">
        <f t="shared" ref="BL958" si="18792">D958/D963</f>
        <v>7.1479628305932811E-4</v>
      </c>
      <c r="BM958" s="132">
        <f t="shared" ref="BM958" si="18793">E958/E963</f>
        <v>1.5602246723528189E-2</v>
      </c>
      <c r="BN958" s="129">
        <f t="shared" ref="BN958" si="18794">F958/F963</f>
        <v>3.925673907354096E-4</v>
      </c>
      <c r="BO958" s="130">
        <f t="shared" ref="BO958" si="18795">G958/G963</f>
        <v>1.1058109280138768E-2</v>
      </c>
      <c r="BP958" s="131">
        <f t="shared" ref="BP958" si="18796">H958/H963</f>
        <v>1.4571948998178506E-3</v>
      </c>
      <c r="BQ958" s="132">
        <f t="shared" ref="BQ958" si="18797">I958/I963</f>
        <v>6.6302005635670482E-3</v>
      </c>
      <c r="BR958" s="129">
        <f t="shared" ref="BR958" si="18798">J958/J963</f>
        <v>2.2087244616234127E-3</v>
      </c>
      <c r="BS958" s="130">
        <f t="shared" ref="BS958" si="18799">K958/K963</f>
        <v>8.4805653710247342E-3</v>
      </c>
      <c r="BT958" s="131">
        <f t="shared" ref="BT958" si="18800">L958/L963</f>
        <v>8.5085085085085093E-3</v>
      </c>
      <c r="BU958" s="129">
        <f t="shared" ref="BU958" si="18801">M958/M963</f>
        <v>2.9458418309539994E-3</v>
      </c>
      <c r="BV958" s="133">
        <f t="shared" ref="BV958" si="18802">N958/N963</f>
        <v>3.73420145538108E-3</v>
      </c>
      <c r="BW958" s="134">
        <f t="shared" ref="BW958" si="18803">O958/O963</f>
        <v>3.0521037715282319E-3</v>
      </c>
      <c r="BX958" s="129">
        <f t="shared" ref="BX958" si="18804">P958/P963</f>
        <v>4.1906757464641176E-3</v>
      </c>
      <c r="BY958" s="130">
        <f t="shared" ref="BY958" si="18805">Q958/Q963</f>
        <v>2.3036166781847502E-3</v>
      </c>
      <c r="BZ958" s="131">
        <f t="shared" ref="BZ958" si="18806">R958/R963</f>
        <v>2.4729923207080567E-3</v>
      </c>
      <c r="CA958" s="132">
        <f t="shared" ref="CA958" si="18807">S958/S963</f>
        <v>3.8674962165797882E-3</v>
      </c>
      <c r="CB958" s="129">
        <f t="shared" ref="CB958" si="18808">T958/T963</f>
        <v>8.2508250825082509E-4</v>
      </c>
      <c r="CC958" s="130">
        <f t="shared" ref="CC958" si="18809">U958/U963</f>
        <v>0</v>
      </c>
      <c r="CD958" s="131">
        <f t="shared" ref="CD958" si="18810">V958/V963</f>
        <v>4.4247787610619468E-4</v>
      </c>
      <c r="CE958" s="132">
        <f t="shared" ref="CE958" si="18811">W958/W963</f>
        <v>5.0008334722453744E-4</v>
      </c>
      <c r="CF958" s="129">
        <f t="shared" ref="CF958" si="18812">X958/X963</f>
        <v>1.2972972972972972E-3</v>
      </c>
      <c r="CG958" s="130">
        <f t="shared" ref="CG958" si="18813">Y958/Y963</f>
        <v>3.6261079774375505E-3</v>
      </c>
      <c r="CH958" s="131">
        <f t="shared" ref="CH958" si="18814">Z958/Z963</f>
        <v>1.7228383762248303E-3</v>
      </c>
      <c r="CI958" s="129">
        <f t="shared" ref="CI958" si="18815">AA958/AA963</f>
        <v>3.3557046979865771E-3</v>
      </c>
      <c r="CJ958" s="135">
        <f t="shared" ref="CJ958" si="18816">AB958/AB963</f>
        <v>2.2187922052865137E-3</v>
      </c>
      <c r="CK958" s="136">
        <f t="shared" ref="CK958" si="18817">AC958/AC963</f>
        <v>6.6147483493361062E-3</v>
      </c>
    </row>
    <row r="959" spans="1:89" x14ac:dyDescent="0.15">
      <c r="A959" s="146" t="s">
        <v>36</v>
      </c>
      <c r="B959" s="203">
        <v>0</v>
      </c>
      <c r="C959" s="197">
        <v>6</v>
      </c>
      <c r="D959" s="198">
        <v>0</v>
      </c>
      <c r="E959" s="199">
        <v>4</v>
      </c>
      <c r="F959" s="196">
        <v>0</v>
      </c>
      <c r="G959" s="200">
        <v>1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72">
        <f t="shared" si="18299"/>
        <v>0</v>
      </c>
      <c r="AC959" s="173">
        <f t="shared" si="18300"/>
        <v>11</v>
      </c>
      <c r="BI959" s="146" t="s">
        <v>36</v>
      </c>
      <c r="BJ959" s="129">
        <f>B959/B963</f>
        <v>0</v>
      </c>
      <c r="BK959" s="130">
        <f t="shared" ref="BK959" si="18818">C959/C963</f>
        <v>5.2970777787587182E-4</v>
      </c>
      <c r="BL959" s="131">
        <f t="shared" ref="BL959" si="18819">D959/D963</f>
        <v>0</v>
      </c>
      <c r="BM959" s="132">
        <f t="shared" ref="BM959" si="18820">E959/E963</f>
        <v>8.3211982525483667E-4</v>
      </c>
      <c r="BN959" s="129">
        <f t="shared" ref="BN959" si="18821">F959/F963</f>
        <v>0</v>
      </c>
      <c r="BO959" s="130">
        <f t="shared" ref="BO959" si="18822">G959/G963</f>
        <v>1.0841283607979184E-4</v>
      </c>
      <c r="BP959" s="131">
        <f t="shared" ref="BP959" si="18823">H959/H963</f>
        <v>0</v>
      </c>
      <c r="BQ959" s="132">
        <f t="shared" ref="BQ959" si="18824">I959/I963</f>
        <v>0</v>
      </c>
      <c r="BR959" s="129">
        <f t="shared" ref="BR959" si="18825">J959/J963</f>
        <v>0</v>
      </c>
      <c r="BS959" s="130">
        <f t="shared" ref="BS959" si="18826">K959/K963</f>
        <v>0</v>
      </c>
      <c r="BT959" s="131">
        <f t="shared" ref="BT959" si="18827">L959/L963</f>
        <v>0</v>
      </c>
      <c r="BU959" s="129">
        <f t="shared" ref="BU959" si="18828">M959/M963</f>
        <v>0</v>
      </c>
      <c r="BV959" s="133">
        <f t="shared" ref="BV959" si="18829">N959/N963</f>
        <v>0</v>
      </c>
      <c r="BW959" s="134">
        <f t="shared" ref="BW959" si="18830">O959/O963</f>
        <v>0</v>
      </c>
      <c r="BX959" s="129">
        <f t="shared" ref="BX959" si="18831">P959/P963</f>
        <v>0</v>
      </c>
      <c r="BY959" s="130">
        <f t="shared" ref="BY959" si="18832">Q959/Q963</f>
        <v>0</v>
      </c>
      <c r="BZ959" s="131">
        <f t="shared" ref="BZ959" si="18833">R959/R963</f>
        <v>0</v>
      </c>
      <c r="CA959" s="132">
        <f t="shared" ref="CA959" si="18834">S959/S963</f>
        <v>0</v>
      </c>
      <c r="CB959" s="129">
        <f t="shared" ref="CB959" si="18835">T959/T963</f>
        <v>0</v>
      </c>
      <c r="CC959" s="130">
        <f t="shared" ref="CC959" si="18836">U959/U963</f>
        <v>0</v>
      </c>
      <c r="CD959" s="131">
        <f t="shared" ref="CD959" si="18837">V959/V963</f>
        <v>0</v>
      </c>
      <c r="CE959" s="132">
        <f t="shared" ref="CE959" si="18838">W959/W963</f>
        <v>0</v>
      </c>
      <c r="CF959" s="129">
        <f t="shared" ref="CF959" si="18839">X959/X963</f>
        <v>0</v>
      </c>
      <c r="CG959" s="130">
        <f t="shared" ref="CG959" si="18840">Y959/Y963</f>
        <v>0</v>
      </c>
      <c r="CH959" s="131">
        <f t="shared" ref="CH959" si="18841">Z959/Z963</f>
        <v>0</v>
      </c>
      <c r="CI959" s="129">
        <f t="shared" ref="CI959" si="18842">AA959/AA963</f>
        <v>0</v>
      </c>
      <c r="CJ959" s="135">
        <f t="shared" ref="CJ959" si="18843">AB959/AB963</f>
        <v>0</v>
      </c>
      <c r="CK959" s="136">
        <f t="shared" ref="CK959" si="18844">AC959/AC963</f>
        <v>1.3302053353326723E-4</v>
      </c>
    </row>
    <row r="960" spans="1:89" x14ac:dyDescent="0.15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>
        <f t="shared" si="18299"/>
        <v>0</v>
      </c>
      <c r="AC960" s="173">
        <f t="shared" si="18300"/>
        <v>0</v>
      </c>
      <c r="BI960" s="137" t="s">
        <v>37</v>
      </c>
      <c r="BJ960" s="129">
        <f>B960/B963</f>
        <v>0</v>
      </c>
      <c r="BK960" s="130">
        <f t="shared" ref="BK960" si="18845">C960/C963</f>
        <v>0</v>
      </c>
      <c r="BL960" s="131">
        <f t="shared" ref="BL960" si="18846">D960/D963</f>
        <v>0</v>
      </c>
      <c r="BM960" s="132">
        <f t="shared" ref="BM960" si="18847">E960/E963</f>
        <v>0</v>
      </c>
      <c r="BN960" s="129">
        <f t="shared" ref="BN960" si="18848">F960/F963</f>
        <v>0</v>
      </c>
      <c r="BO960" s="130">
        <f t="shared" ref="BO960" si="18849">G960/G963</f>
        <v>0</v>
      </c>
      <c r="BP960" s="131">
        <f t="shared" ref="BP960" si="18850">H960/H963</f>
        <v>0</v>
      </c>
      <c r="BQ960" s="132">
        <f t="shared" ref="BQ960" si="18851">I960/I963</f>
        <v>0</v>
      </c>
      <c r="BR960" s="129">
        <f t="shared" ref="BR960" si="18852">J960/J963</f>
        <v>0</v>
      </c>
      <c r="BS960" s="130">
        <f t="shared" ref="BS960" si="18853">K960/K963</f>
        <v>0</v>
      </c>
      <c r="BT960" s="131">
        <f t="shared" ref="BT960" si="18854">L960/L963</f>
        <v>0</v>
      </c>
      <c r="BU960" s="129">
        <f t="shared" ref="BU960" si="18855">M960/M963</f>
        <v>0</v>
      </c>
      <c r="BV960" s="133">
        <f t="shared" ref="BV960" si="18856">N960/N963</f>
        <v>0</v>
      </c>
      <c r="BW960" s="134">
        <f t="shared" ref="BW960" si="18857">O960/O963</f>
        <v>0</v>
      </c>
      <c r="BX960" s="129">
        <f t="shared" ref="BX960" si="18858">P960/P963</f>
        <v>0</v>
      </c>
      <c r="BY960" s="130">
        <f t="shared" ref="BY960" si="18859">Q960/Q963</f>
        <v>0</v>
      </c>
      <c r="BZ960" s="131">
        <f t="shared" ref="BZ960" si="18860">R960/R963</f>
        <v>0</v>
      </c>
      <c r="CA960" s="132">
        <f t="shared" ref="CA960" si="18861">S960/S963</f>
        <v>0</v>
      </c>
      <c r="CB960" s="129">
        <f t="shared" ref="CB960" si="18862">T960/T963</f>
        <v>0</v>
      </c>
      <c r="CC960" s="130">
        <f t="shared" ref="CC960" si="18863">U960/U963</f>
        <v>0</v>
      </c>
      <c r="CD960" s="131">
        <f t="shared" ref="CD960" si="18864">V960/V963</f>
        <v>0</v>
      </c>
      <c r="CE960" s="132">
        <f t="shared" ref="CE960" si="18865">W960/W963</f>
        <v>0</v>
      </c>
      <c r="CF960" s="129">
        <f t="shared" ref="CF960" si="18866">X960/X963</f>
        <v>0</v>
      </c>
      <c r="CG960" s="130">
        <f t="shared" ref="CG960" si="18867">Y960/Y963</f>
        <v>0</v>
      </c>
      <c r="CH960" s="131">
        <f t="shared" ref="CH960" si="18868">Z960/Z963</f>
        <v>0</v>
      </c>
      <c r="CI960" s="129">
        <f t="shared" ref="CI960" si="18869">AA960/AA963</f>
        <v>0</v>
      </c>
      <c r="CJ960" s="135">
        <f t="shared" ref="CJ960" si="18870">AB960/AB963</f>
        <v>0</v>
      </c>
      <c r="CK960" s="136">
        <f t="shared" ref="CK960" si="18871">AC960/AC963</f>
        <v>0</v>
      </c>
    </row>
    <row r="961" spans="1:89" x14ac:dyDescent="0.15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299"/>
        <v>0</v>
      </c>
      <c r="AC961" s="173">
        <f t="shared" si="18300"/>
        <v>0</v>
      </c>
      <c r="BI961" s="146" t="s">
        <v>38</v>
      </c>
      <c r="BJ961" s="129">
        <f>B961/B963</f>
        <v>0</v>
      </c>
      <c r="BK961" s="130">
        <f t="shared" ref="BK961" si="18872">C961/C963</f>
        <v>0</v>
      </c>
      <c r="BL961" s="131">
        <f t="shared" ref="BL961" si="18873">D961/D963</f>
        <v>0</v>
      </c>
      <c r="BM961" s="132">
        <f t="shared" ref="BM961" si="18874">E961/E963</f>
        <v>0</v>
      </c>
      <c r="BN961" s="129">
        <f t="shared" ref="BN961" si="18875">F961/F963</f>
        <v>0</v>
      </c>
      <c r="BO961" s="130">
        <f t="shared" ref="BO961" si="18876">G961/G963</f>
        <v>0</v>
      </c>
      <c r="BP961" s="131">
        <f t="shared" ref="BP961" si="18877">H961/H963</f>
        <v>0</v>
      </c>
      <c r="BQ961" s="132">
        <f t="shared" ref="BQ961" si="18878">I961/I963</f>
        <v>0</v>
      </c>
      <c r="BR961" s="129">
        <f t="shared" ref="BR961" si="18879">J961/J963</f>
        <v>0</v>
      </c>
      <c r="BS961" s="130">
        <f t="shared" ref="BS961" si="18880">K961/K963</f>
        <v>0</v>
      </c>
      <c r="BT961" s="131">
        <f t="shared" ref="BT961" si="18881">L961/L963</f>
        <v>0</v>
      </c>
      <c r="BU961" s="129">
        <f t="shared" ref="BU961" si="18882">M961/M963</f>
        <v>0</v>
      </c>
      <c r="BV961" s="133">
        <f t="shared" ref="BV961" si="18883">N961/N963</f>
        <v>0</v>
      </c>
      <c r="BW961" s="134">
        <f t="shared" ref="BW961" si="18884">O961/O963</f>
        <v>0</v>
      </c>
      <c r="BX961" s="129">
        <f t="shared" ref="BX961" si="18885">P961/P963</f>
        <v>0</v>
      </c>
      <c r="BY961" s="130">
        <f t="shared" ref="BY961" si="18886">Q961/Q963</f>
        <v>0</v>
      </c>
      <c r="BZ961" s="131">
        <f t="shared" ref="BZ961" si="18887">R961/R963</f>
        <v>0</v>
      </c>
      <c r="CA961" s="132">
        <f t="shared" ref="CA961" si="18888">S961/S963</f>
        <v>0</v>
      </c>
      <c r="CB961" s="129">
        <f t="shared" ref="CB961" si="18889">T961/T963</f>
        <v>0</v>
      </c>
      <c r="CC961" s="130">
        <f t="shared" ref="CC961" si="18890">U961/U963</f>
        <v>0</v>
      </c>
      <c r="CD961" s="131">
        <f t="shared" ref="CD961" si="18891">V961/V963</f>
        <v>0</v>
      </c>
      <c r="CE961" s="132">
        <f t="shared" ref="CE961" si="18892">W961/W963</f>
        <v>0</v>
      </c>
      <c r="CF961" s="129">
        <f t="shared" ref="CF961" si="18893">X961/X963</f>
        <v>0</v>
      </c>
      <c r="CG961" s="130">
        <f t="shared" ref="CG961" si="18894">Y961/Y963</f>
        <v>0</v>
      </c>
      <c r="CH961" s="131">
        <f t="shared" ref="CH961" si="18895">Z961/Z963</f>
        <v>0</v>
      </c>
      <c r="CI961" s="129">
        <f t="shared" ref="CI961" si="18896">AA961/AA963</f>
        <v>0</v>
      </c>
      <c r="CJ961" s="135">
        <f t="shared" ref="CJ961" si="18897">AB961/AB963</f>
        <v>0</v>
      </c>
      <c r="CK961" s="136">
        <f t="shared" ref="CK961" si="18898">AC961/AC963</f>
        <v>0</v>
      </c>
    </row>
    <row r="962" spans="1:89" ht="14" thickBot="1" x14ac:dyDescent="0.2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299"/>
        <v>0</v>
      </c>
      <c r="AC962" s="173">
        <f t="shared" si="18300"/>
        <v>0</v>
      </c>
      <c r="BI962" s="137" t="s">
        <v>39</v>
      </c>
      <c r="BJ962" s="129">
        <f>B962/B963</f>
        <v>0</v>
      </c>
      <c r="BK962" s="130">
        <f t="shared" ref="BK962" si="18899">C962/C963</f>
        <v>0</v>
      </c>
      <c r="BL962" s="131">
        <f t="shared" ref="BL962" si="18900">D962/D963</f>
        <v>0</v>
      </c>
      <c r="BM962" s="132">
        <f t="shared" ref="BM962" si="18901">E962/E963</f>
        <v>0</v>
      </c>
      <c r="BN962" s="129">
        <f t="shared" ref="BN962" si="18902">F962/F963</f>
        <v>0</v>
      </c>
      <c r="BO962" s="130">
        <f t="shared" ref="BO962" si="18903">G962/G963</f>
        <v>0</v>
      </c>
      <c r="BP962" s="131">
        <f t="shared" ref="BP962" si="18904">H962/H963</f>
        <v>0</v>
      </c>
      <c r="BQ962" s="132">
        <f t="shared" ref="BQ962" si="18905">I962/I963</f>
        <v>0</v>
      </c>
      <c r="BR962" s="129">
        <f t="shared" ref="BR962" si="18906">J962/J963</f>
        <v>0</v>
      </c>
      <c r="BS962" s="130">
        <f t="shared" ref="BS962" si="18907">K962/K963</f>
        <v>0</v>
      </c>
      <c r="BT962" s="131">
        <f t="shared" ref="BT962" si="18908">L962/L963</f>
        <v>0</v>
      </c>
      <c r="BU962" s="129">
        <f t="shared" ref="BU962" si="18909">M962/M963</f>
        <v>0</v>
      </c>
      <c r="BV962" s="133">
        <f t="shared" ref="BV962" si="18910">N962/N963</f>
        <v>0</v>
      </c>
      <c r="BW962" s="134">
        <f t="shared" ref="BW962" si="18911">O962/O963</f>
        <v>0</v>
      </c>
      <c r="BX962" s="129">
        <f t="shared" ref="BX962" si="18912">P962/P963</f>
        <v>0</v>
      </c>
      <c r="BY962" s="130">
        <f t="shared" ref="BY962" si="18913">Q962/Q963</f>
        <v>0</v>
      </c>
      <c r="BZ962" s="131">
        <f t="shared" ref="BZ962" si="18914">R962/R963</f>
        <v>0</v>
      </c>
      <c r="CA962" s="132">
        <f t="shared" ref="CA962" si="18915">S962/S963</f>
        <v>0</v>
      </c>
      <c r="CB962" s="129">
        <f t="shared" ref="CB962" si="18916">T962/T963</f>
        <v>0</v>
      </c>
      <c r="CC962" s="130">
        <f t="shared" ref="CC962" si="18917">U962/U963</f>
        <v>0</v>
      </c>
      <c r="CD962" s="131">
        <f t="shared" ref="CD962" si="18918">V962/V963</f>
        <v>0</v>
      </c>
      <c r="CE962" s="132">
        <f t="shared" ref="CE962" si="18919">W962/W963</f>
        <v>0</v>
      </c>
      <c r="CF962" s="129">
        <f t="shared" ref="CF962" si="18920">X962/X963</f>
        <v>0</v>
      </c>
      <c r="CG962" s="130">
        <f t="shared" ref="CG962" si="18921">Y962/Y963</f>
        <v>0</v>
      </c>
      <c r="CH962" s="131">
        <f t="shared" ref="CH962" si="18922">Z962/Z963</f>
        <v>0</v>
      </c>
      <c r="CI962" s="129">
        <f t="shared" ref="CI962" si="18923">AA962/AA963</f>
        <v>0</v>
      </c>
      <c r="CJ962" s="135">
        <f t="shared" ref="CJ962" si="18924">AB962/AB963</f>
        <v>0</v>
      </c>
      <c r="CK962" s="136">
        <f t="shared" ref="CK962" si="18925">AC962/AC963</f>
        <v>0</v>
      </c>
    </row>
    <row r="963" spans="1:89" ht="15" thickTop="1" thickBot="1" x14ac:dyDescent="0.2">
      <c r="A963" s="269" t="s">
        <v>13</v>
      </c>
      <c r="B963" s="20">
        <f t="shared" ref="B963:AA963" si="18926">SUM(B940:B962)</f>
        <v>7945</v>
      </c>
      <c r="C963" s="21">
        <f t="shared" si="18926"/>
        <v>11327</v>
      </c>
      <c r="D963" s="20">
        <f t="shared" si="18926"/>
        <v>2798</v>
      </c>
      <c r="E963" s="21">
        <f t="shared" si="18926"/>
        <v>4807</v>
      </c>
      <c r="F963" s="20">
        <f t="shared" si="18926"/>
        <v>7642</v>
      </c>
      <c r="G963" s="21">
        <f t="shared" si="18926"/>
        <v>9224</v>
      </c>
      <c r="H963" s="20">
        <f t="shared" si="18926"/>
        <v>10980</v>
      </c>
      <c r="I963" s="21">
        <f t="shared" si="18926"/>
        <v>12066</v>
      </c>
      <c r="J963" s="20">
        <f t="shared" si="18926"/>
        <v>1811</v>
      </c>
      <c r="K963" s="21">
        <f t="shared" si="18926"/>
        <v>1415</v>
      </c>
      <c r="L963" s="20">
        <f t="shared" si="18926"/>
        <v>5994</v>
      </c>
      <c r="M963" s="21">
        <f t="shared" si="18926"/>
        <v>4413</v>
      </c>
      <c r="N963" s="20">
        <f t="shared" si="18926"/>
        <v>10444</v>
      </c>
      <c r="O963" s="21">
        <f t="shared" si="18926"/>
        <v>9174</v>
      </c>
      <c r="P963" s="20">
        <f t="shared" si="18926"/>
        <v>5727</v>
      </c>
      <c r="Q963" s="21">
        <f t="shared" si="18926"/>
        <v>4341</v>
      </c>
      <c r="R963" s="20">
        <f t="shared" si="18926"/>
        <v>7683</v>
      </c>
      <c r="S963" s="21">
        <f t="shared" si="18926"/>
        <v>5947</v>
      </c>
      <c r="T963" s="20">
        <f t="shared" si="18926"/>
        <v>1212</v>
      </c>
      <c r="U963" s="21">
        <f t="shared" si="18926"/>
        <v>771</v>
      </c>
      <c r="V963" s="20">
        <f t="shared" si="18926"/>
        <v>6780</v>
      </c>
      <c r="W963" s="21">
        <f t="shared" si="18926"/>
        <v>5999</v>
      </c>
      <c r="X963" s="20">
        <f t="shared" si="18926"/>
        <v>4625</v>
      </c>
      <c r="Y963" s="21">
        <f t="shared" si="18926"/>
        <v>2482</v>
      </c>
      <c r="Z963" s="20">
        <f t="shared" si="18926"/>
        <v>9287</v>
      </c>
      <c r="AA963" s="21">
        <f t="shared" si="18926"/>
        <v>10728</v>
      </c>
      <c r="AB963" s="174">
        <f t="shared" ref="AB963:AC963" si="18927">SUM(AB939:AB962)</f>
        <v>82928</v>
      </c>
      <c r="AC963" s="175">
        <f t="shared" si="18927"/>
        <v>82694</v>
      </c>
      <c r="BI963" s="269" t="s">
        <v>13</v>
      </c>
      <c r="BJ963" s="155">
        <f>SUM(BJ939:BJ962)</f>
        <v>0.99999999999999978</v>
      </c>
      <c r="BK963" s="156">
        <f t="shared" ref="BK963:CK963" si="18928">SUM(BK939:BK962)</f>
        <v>1</v>
      </c>
      <c r="BL963" s="155">
        <f t="shared" si="18928"/>
        <v>0.99999999999999978</v>
      </c>
      <c r="BM963" s="156">
        <f t="shared" si="18928"/>
        <v>0.99999999999999978</v>
      </c>
      <c r="BN963" s="155">
        <f t="shared" si="18928"/>
        <v>1</v>
      </c>
      <c r="BO963" s="156">
        <f t="shared" si="18928"/>
        <v>1</v>
      </c>
      <c r="BP963" s="155">
        <f t="shared" si="18928"/>
        <v>1</v>
      </c>
      <c r="BQ963" s="156">
        <f t="shared" si="18928"/>
        <v>0.99999999999999978</v>
      </c>
      <c r="BR963" s="155">
        <f t="shared" si="18928"/>
        <v>1</v>
      </c>
      <c r="BS963" s="156">
        <f t="shared" si="18928"/>
        <v>0.99999999999999978</v>
      </c>
      <c r="BT963" s="155">
        <f t="shared" si="18928"/>
        <v>1.0000000000000002</v>
      </c>
      <c r="BU963" s="156">
        <f t="shared" si="18928"/>
        <v>1</v>
      </c>
      <c r="BV963" s="155">
        <f t="shared" si="18928"/>
        <v>1</v>
      </c>
      <c r="BW963" s="156">
        <f t="shared" si="18928"/>
        <v>0.99999999999999989</v>
      </c>
      <c r="BX963" s="155">
        <f t="shared" si="18928"/>
        <v>1</v>
      </c>
      <c r="BY963" s="156">
        <f t="shared" si="18928"/>
        <v>0.99999999999999989</v>
      </c>
      <c r="BZ963" s="155">
        <f t="shared" si="18928"/>
        <v>0.99999999999999989</v>
      </c>
      <c r="CA963" s="156">
        <f t="shared" si="18928"/>
        <v>1</v>
      </c>
      <c r="CB963" s="155">
        <f t="shared" si="18928"/>
        <v>1</v>
      </c>
      <c r="CC963" s="156">
        <f t="shared" si="18928"/>
        <v>1</v>
      </c>
      <c r="CD963" s="155">
        <f t="shared" si="18928"/>
        <v>1</v>
      </c>
      <c r="CE963" s="156">
        <f t="shared" si="18928"/>
        <v>1.0000000000000002</v>
      </c>
      <c r="CF963" s="155">
        <f t="shared" si="18928"/>
        <v>1</v>
      </c>
      <c r="CG963" s="156">
        <f t="shared" si="18928"/>
        <v>0.99999999999999989</v>
      </c>
      <c r="CH963" s="155">
        <f t="shared" si="18928"/>
        <v>1.0000000000000002</v>
      </c>
      <c r="CI963" s="156">
        <f t="shared" si="18928"/>
        <v>1.0000000000000002</v>
      </c>
      <c r="CJ963" s="155">
        <f t="shared" si="18928"/>
        <v>1</v>
      </c>
      <c r="CK963" s="156">
        <f t="shared" si="18928"/>
        <v>0.99999999999999978</v>
      </c>
    </row>
    <row r="964" spans="1:89" ht="14" thickTop="1" x14ac:dyDescent="0.15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I17" sqref="I17"/>
    </sheetView>
  </sheetViews>
  <sheetFormatPr baseColWidth="10" defaultColWidth="8.83203125" defaultRowHeight="13" x14ac:dyDescent="0.15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 x14ac:dyDescent="0.2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4" thickBot="1" x14ac:dyDescent="0.2">
      <c r="A4" s="46" t="s">
        <v>46</v>
      </c>
    </row>
    <row r="5" spans="1:31" ht="15" thickTop="1" thickBot="1" x14ac:dyDescent="0.2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 x14ac:dyDescent="0.2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 x14ac:dyDescent="0.15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15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3160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1959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20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5707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64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4081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497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181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183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221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539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933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715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470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305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183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87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9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3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16909</v>
      </c>
      <c r="AC8" s="5">
        <f t="shared" si="0"/>
        <v>2411</v>
      </c>
      <c r="AD8" s="18"/>
      <c r="AE8" s="18"/>
    </row>
    <row r="9" spans="1:31" x14ac:dyDescent="0.15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12637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167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5372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137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13975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443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11063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2923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1081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1288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2351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4262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8583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9169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4853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6212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4598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4601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633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1838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3282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5184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4121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3506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9370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5996</v>
      </c>
      <c r="AB9" s="6">
        <f t="shared" si="0"/>
        <v>81919</v>
      </c>
      <c r="AC9" s="7">
        <f t="shared" si="0"/>
        <v>45726</v>
      </c>
      <c r="AD9" s="18"/>
      <c r="AE9" s="18"/>
    </row>
    <row r="10" spans="1:31" x14ac:dyDescent="0.15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17138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6229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6933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4784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14752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7959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17664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12778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2251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4240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6581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9286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16552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18779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11135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9152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11052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8037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1678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4126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7376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10202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7897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6605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14808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13237</v>
      </c>
      <c r="AB10" s="4">
        <f t="shared" si="0"/>
        <v>135817</v>
      </c>
      <c r="AC10" s="5">
        <f t="shared" si="0"/>
        <v>115414</v>
      </c>
      <c r="AD10" s="18"/>
      <c r="AE10" s="18"/>
    </row>
    <row r="11" spans="1:31" x14ac:dyDescent="0.15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16683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12128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6757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7673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15524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9863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19876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16081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2826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5553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6243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13008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18975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23031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12122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10157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13797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9623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3176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5011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8028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12520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9624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8644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15848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16966</v>
      </c>
      <c r="AB11" s="6">
        <f t="shared" si="0"/>
        <v>149479</v>
      </c>
      <c r="AC11" s="7">
        <f t="shared" si="0"/>
        <v>150258</v>
      </c>
      <c r="AD11" s="18"/>
      <c r="AE11" s="18"/>
    </row>
    <row r="12" spans="1:31" x14ac:dyDescent="0.15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17722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14489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7332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7488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18055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8899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21284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17157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2760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5850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6186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13934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18382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23307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11193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9195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14714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9245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2126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4159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7528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12977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9041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7040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15692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16275</v>
      </c>
      <c r="AB12" s="4">
        <f t="shared" si="0"/>
        <v>152015</v>
      </c>
      <c r="AC12" s="5">
        <f t="shared" si="0"/>
        <v>150015</v>
      </c>
      <c r="AD12" s="18"/>
      <c r="AE12" s="18"/>
    </row>
    <row r="13" spans="1:31" x14ac:dyDescent="0.15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16109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20286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7598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6672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19846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7015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20832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17978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3263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6297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6107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14162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17246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23873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10403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8123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14171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9194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1579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2617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7938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14288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7674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5871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15425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16368</v>
      </c>
      <c r="AB13" s="6">
        <f t="shared" si="0"/>
        <v>148191</v>
      </c>
      <c r="AC13" s="7">
        <f t="shared" si="0"/>
        <v>152744</v>
      </c>
      <c r="AD13" s="18"/>
      <c r="AE13" s="18"/>
    </row>
    <row r="14" spans="1:31" x14ac:dyDescent="0.15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14019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15044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6741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6219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15478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6585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17212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16865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3281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4670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6288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11778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15366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19995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8227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6940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13139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9090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2576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2270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7574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12899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6854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4887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15151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17112</v>
      </c>
      <c r="AB14" s="4">
        <f t="shared" si="0"/>
        <v>131906</v>
      </c>
      <c r="AC14" s="5">
        <f t="shared" si="0"/>
        <v>134354</v>
      </c>
      <c r="AD14" s="18"/>
      <c r="AE14" s="18"/>
    </row>
    <row r="15" spans="1:31" x14ac:dyDescent="0.15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12897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13495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6006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6523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13405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6818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16324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16764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3454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3425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6052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9809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13649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16075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7170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6442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11338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8862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1958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1980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7871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10418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6228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4422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15037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18741</v>
      </c>
      <c r="AB15" s="6">
        <f t="shared" si="0"/>
        <v>121389</v>
      </c>
      <c r="AC15" s="7">
        <f t="shared" si="0"/>
        <v>123774</v>
      </c>
      <c r="AD15" s="18"/>
      <c r="AE15" s="18"/>
    </row>
    <row r="16" spans="1:31" x14ac:dyDescent="0.15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12179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12855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5901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7155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12758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7123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16781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16652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3358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3034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6765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8761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13721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14657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7676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6325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10799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9402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1864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1769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8563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9425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6282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4184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14910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18280</v>
      </c>
      <c r="AB16" s="4">
        <f t="shared" si="0"/>
        <v>121557</v>
      </c>
      <c r="AC16" s="5">
        <f t="shared" si="0"/>
        <v>119622</v>
      </c>
      <c r="AD16" s="18"/>
      <c r="AE16" s="18"/>
    </row>
    <row r="17" spans="1:31" x14ac:dyDescent="0.15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11350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14013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5517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7782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11502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7633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16873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16752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3345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2676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6969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7991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14293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14138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7837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6234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10099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9270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1669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1719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8213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9495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6237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4266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14777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18101</v>
      </c>
      <c r="AB17" s="6">
        <f t="shared" si="0"/>
        <v>118681</v>
      </c>
      <c r="AC17" s="7">
        <f t="shared" si="0"/>
        <v>120070</v>
      </c>
      <c r="AD17" s="18"/>
      <c r="AE17" s="18"/>
    </row>
    <row r="18" spans="1:31" x14ac:dyDescent="0.15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10552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15244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5358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8236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10963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9327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17151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17244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3656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2205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8473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7078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15683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13252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8465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6138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10120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9706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2218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1543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9621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9335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6691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3733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15306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17853</v>
      </c>
      <c r="AB18" s="4">
        <f t="shared" si="0"/>
        <v>124257</v>
      </c>
      <c r="AC18" s="5">
        <f t="shared" si="0"/>
        <v>120894</v>
      </c>
      <c r="AD18" s="18"/>
      <c r="AE18" s="18"/>
    </row>
    <row r="19" spans="1:31" x14ac:dyDescent="0.15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11274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17328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5783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8614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11196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12132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18438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19085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4280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1776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10725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5993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17140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13492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9371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6594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9920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10794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3400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1164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11311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9927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7794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3885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15798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18110</v>
      </c>
      <c r="AB19" s="6">
        <f t="shared" si="0"/>
        <v>136430</v>
      </c>
      <c r="AC19" s="7">
        <f t="shared" si="0"/>
        <v>128894</v>
      </c>
      <c r="AD19" s="18"/>
      <c r="AE19" s="18"/>
    </row>
    <row r="20" spans="1:31" x14ac:dyDescent="0.15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13294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20025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7495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8958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13474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16105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20981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21533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5880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1732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12008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5939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19071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15551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10861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8071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10839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12561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5060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1066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13087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10553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10024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4708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16709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20625</v>
      </c>
      <c r="AB20" s="4">
        <f t="shared" si="0"/>
        <v>158783</v>
      </c>
      <c r="AC20" s="5">
        <f t="shared" si="0"/>
        <v>147427</v>
      </c>
      <c r="AD20" s="18"/>
      <c r="AE20" s="18"/>
    </row>
    <row r="21" spans="1:31" x14ac:dyDescent="0.15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16588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22874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7800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9613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15056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19983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24735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24438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6188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1718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13620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5491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21512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18717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11845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11070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11237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15081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5342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1092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14971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10074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11972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5747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15744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24371</v>
      </c>
      <c r="AB21" s="6">
        <f t="shared" si="0"/>
        <v>176610</v>
      </c>
      <c r="AC21" s="7">
        <f t="shared" si="0"/>
        <v>170269</v>
      </c>
      <c r="AD21" s="18"/>
      <c r="AE21" s="18"/>
    </row>
    <row r="22" spans="1:31" x14ac:dyDescent="0.15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18572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22448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5924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9391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11332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22178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23132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24710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5701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1628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13562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5163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19924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17277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9895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11184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10505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14870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3966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932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16135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8877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10241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6004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12823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25164</v>
      </c>
      <c r="AB22" s="4">
        <f t="shared" si="0"/>
        <v>161712</v>
      </c>
      <c r="AC22" s="5">
        <f t="shared" si="0"/>
        <v>169826</v>
      </c>
      <c r="AD22" s="18"/>
      <c r="AE22" s="18"/>
    </row>
    <row r="23" spans="1:31" x14ac:dyDescent="0.15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19188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19567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4170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8926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8958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24715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21015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24384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5498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1570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14285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4581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21607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16626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7681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11114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8152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13982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2634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963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17184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7968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7442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5540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10150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21599</v>
      </c>
      <c r="AB23" s="6">
        <f t="shared" si="0"/>
        <v>147964</v>
      </c>
      <c r="AC23" s="7">
        <f t="shared" si="0"/>
        <v>161535</v>
      </c>
      <c r="AD23" s="18"/>
      <c r="AE23" s="18"/>
    </row>
    <row r="24" spans="1:31" x14ac:dyDescent="0.15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10623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15106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2266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7704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6043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19555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15233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18786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2672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1448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10809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4108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14083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14081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5069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8859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6848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11241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1195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1219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13523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5483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5015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4080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7224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17213</v>
      </c>
      <c r="AB24" s="4">
        <f t="shared" si="0"/>
        <v>100603</v>
      </c>
      <c r="AC24" s="5">
        <f t="shared" si="0"/>
        <v>128883</v>
      </c>
      <c r="AD24" s="18"/>
      <c r="AE24" s="18"/>
    </row>
    <row r="25" spans="1:31" x14ac:dyDescent="0.15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844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8439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513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4634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1301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9428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3531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8702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661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1019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6595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1634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5292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6122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2382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3766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2712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4927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692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1285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4156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2299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1867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2464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4793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7654</v>
      </c>
      <c r="AB25" s="6">
        <f t="shared" si="0"/>
        <v>35339</v>
      </c>
      <c r="AC25" s="7">
        <f t="shared" si="0"/>
        <v>62373</v>
      </c>
      <c r="AD25" s="18"/>
      <c r="AE25" s="18"/>
    </row>
    <row r="26" spans="1:31" x14ac:dyDescent="0.15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2470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34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1533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28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1812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315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1920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122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223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846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203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510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575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298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464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324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374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91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121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257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186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240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383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518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1080</v>
      </c>
      <c r="AB26" s="4">
        <f t="shared" si="0"/>
        <v>3583</v>
      </c>
      <c r="AC26" s="5">
        <f t="shared" si="0"/>
        <v>11344</v>
      </c>
      <c r="AD26" s="18"/>
      <c r="AE26" s="18"/>
    </row>
    <row r="27" spans="1:31" x14ac:dyDescent="0.15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162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102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28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1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31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1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325</v>
      </c>
      <c r="AD27" s="18"/>
      <c r="AE27" s="18"/>
    </row>
    <row r="28" spans="1:31" x14ac:dyDescent="0.15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15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 x14ac:dyDescent="0.2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 x14ac:dyDescent="0.2">
      <c r="A31" s="9" t="s">
        <v>13</v>
      </c>
      <c r="B31" s="22">
        <f>SUM(B7:B30)</f>
        <v>234829</v>
      </c>
      <c r="C31" s="21">
        <f t="shared" ref="C31:AC31" si="1">SUM(C7:C30)</f>
        <v>252370</v>
      </c>
      <c r="D31" s="22">
        <f t="shared" si="1"/>
        <v>99460</v>
      </c>
      <c r="E31" s="21">
        <f t="shared" si="1"/>
        <v>122164</v>
      </c>
      <c r="F31" s="22">
        <f t="shared" si="1"/>
        <v>219353</v>
      </c>
      <c r="G31" s="21">
        <f t="shared" si="1"/>
        <v>197665</v>
      </c>
      <c r="H31" s="22">
        <f t="shared" si="1"/>
        <v>306522</v>
      </c>
      <c r="I31" s="21">
        <f t="shared" si="1"/>
        <v>295280</v>
      </c>
      <c r="J31" s="22">
        <f t="shared" si="1"/>
        <v>60458</v>
      </c>
      <c r="K31" s="21">
        <f t="shared" si="1"/>
        <v>50536</v>
      </c>
      <c r="L31" s="22">
        <f t="shared" si="1"/>
        <v>144686</v>
      </c>
      <c r="M31" s="21">
        <f t="shared" si="1"/>
        <v>133720</v>
      </c>
      <c r="N31" s="22">
        <f t="shared" si="1"/>
        <v>272522</v>
      </c>
      <c r="O31" s="21">
        <f t="shared" si="1"/>
        <v>279432</v>
      </c>
      <c r="P31" s="22">
        <f t="shared" si="1"/>
        <v>146953</v>
      </c>
      <c r="Q31" s="21">
        <f t="shared" si="1"/>
        <v>136345</v>
      </c>
      <c r="R31" s="22">
        <f t="shared" si="1"/>
        <v>174547</v>
      </c>
      <c r="S31" s="21">
        <f t="shared" si="1"/>
        <v>170947</v>
      </c>
      <c r="T31" s="22">
        <f>SUM(T7:T30)</f>
        <v>41866</v>
      </c>
      <c r="U31" s="21">
        <f t="shared" si="1"/>
        <v>34874</v>
      </c>
      <c r="V31" s="22">
        <f t="shared" si="1"/>
        <v>166620</v>
      </c>
      <c r="W31" s="21">
        <f t="shared" si="1"/>
        <v>162110</v>
      </c>
      <c r="X31" s="22">
        <f t="shared" si="1"/>
        <v>125247</v>
      </c>
      <c r="Y31" s="21">
        <f t="shared" si="1"/>
        <v>85970</v>
      </c>
      <c r="Z31" s="22">
        <f t="shared" si="1"/>
        <v>230083</v>
      </c>
      <c r="AA31" s="21">
        <f t="shared" si="1"/>
        <v>294745</v>
      </c>
      <c r="AB31" s="22">
        <f t="shared" si="1"/>
        <v>2223146</v>
      </c>
      <c r="AC31" s="21">
        <f t="shared" si="1"/>
        <v>2216158</v>
      </c>
    </row>
    <row r="32" spans="1:31" s="73" customFormat="1" ht="17" thickTop="1" x14ac:dyDescent="0.2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15">
      <c r="D33" s="17"/>
      <c r="E33" s="17"/>
      <c r="F33" s="17"/>
      <c r="G33" s="17"/>
      <c r="AC33" s="100"/>
    </row>
    <row r="35" spans="1:31" x14ac:dyDescent="0.15">
      <c r="A35" s="46" t="s">
        <v>55</v>
      </c>
      <c r="B35" s="18"/>
      <c r="C35" s="18"/>
    </row>
    <row r="36" spans="1:31" ht="14" thickBot="1" x14ac:dyDescent="0.2">
      <c r="B36" s="18"/>
      <c r="C36" s="18"/>
    </row>
    <row r="37" spans="1:31" ht="15" thickTop="1" thickBot="1" x14ac:dyDescent="0.2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 x14ac:dyDescent="0.15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15">
      <c r="A40" s="90" t="s">
        <v>17</v>
      </c>
      <c r="B40" s="23">
        <f t="shared" ref="B40:AA40" si="2">+B8/$B$65</f>
        <v>105.33333333333333</v>
      </c>
      <c r="C40" s="23">
        <f t="shared" si="2"/>
        <v>3.3333333333333333E-2</v>
      </c>
      <c r="D40" s="23">
        <f t="shared" si="2"/>
        <v>65.3</v>
      </c>
      <c r="E40" s="23">
        <f t="shared" si="2"/>
        <v>0.66666666666666663</v>
      </c>
      <c r="F40" s="23">
        <f t="shared" si="2"/>
        <v>190.23333333333332</v>
      </c>
      <c r="G40" s="23">
        <f t="shared" si="2"/>
        <v>2.1333333333333333</v>
      </c>
      <c r="H40" s="23">
        <f t="shared" si="2"/>
        <v>136.03333333333333</v>
      </c>
      <c r="I40" s="23">
        <f t="shared" si="2"/>
        <v>16.566666666666666</v>
      </c>
      <c r="J40" s="23">
        <f t="shared" si="2"/>
        <v>6.0333333333333332</v>
      </c>
      <c r="K40" s="23">
        <f t="shared" si="2"/>
        <v>6.1</v>
      </c>
      <c r="L40" s="23">
        <f t="shared" si="2"/>
        <v>7.3666666666666663</v>
      </c>
      <c r="M40" s="23">
        <f t="shared" si="2"/>
        <v>17.966666666666665</v>
      </c>
      <c r="N40" s="23">
        <f t="shared" si="2"/>
        <v>31.1</v>
      </c>
      <c r="O40" s="23">
        <f t="shared" si="2"/>
        <v>23.833333333333332</v>
      </c>
      <c r="P40" s="23">
        <f t="shared" si="2"/>
        <v>15.666666666666666</v>
      </c>
      <c r="Q40" s="23">
        <f t="shared" si="2"/>
        <v>10.166666666666666</v>
      </c>
      <c r="R40" s="23">
        <f t="shared" si="2"/>
        <v>6.1</v>
      </c>
      <c r="S40" s="23">
        <f t="shared" si="2"/>
        <v>2.9</v>
      </c>
      <c r="T40" s="23">
        <f t="shared" si="2"/>
        <v>0.3</v>
      </c>
      <c r="U40" s="23">
        <f t="shared" si="2"/>
        <v>0</v>
      </c>
      <c r="V40" s="23">
        <f t="shared" si="2"/>
        <v>6.6666666666666666E-2</v>
      </c>
      <c r="W40" s="23">
        <f t="shared" si="2"/>
        <v>0</v>
      </c>
      <c r="X40" s="23">
        <f t="shared" si="2"/>
        <v>0.1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563.63333333333333</v>
      </c>
      <c r="AC40" s="5">
        <f t="shared" ref="AC40:AC62" si="3">C40+E40+G40+I40+K40+M40+O40+Q40+S40+U40+W40+Y40+AA40</f>
        <v>80.366666666666674</v>
      </c>
      <c r="AD40" s="18"/>
      <c r="AE40" s="18"/>
    </row>
    <row r="41" spans="1:31" x14ac:dyDescent="0.15">
      <c r="A41" s="91" t="s">
        <v>18</v>
      </c>
      <c r="B41" s="23">
        <f t="shared" ref="B41:AA41" si="4">+B9/$B$65</f>
        <v>421.23333333333335</v>
      </c>
      <c r="C41" s="23">
        <f t="shared" si="4"/>
        <v>5.5666666666666664</v>
      </c>
      <c r="D41" s="23">
        <f t="shared" si="4"/>
        <v>179.06666666666666</v>
      </c>
      <c r="E41" s="23">
        <f t="shared" si="4"/>
        <v>4.5666666666666664</v>
      </c>
      <c r="F41" s="23">
        <f t="shared" si="4"/>
        <v>465.83333333333331</v>
      </c>
      <c r="G41" s="23">
        <f t="shared" si="4"/>
        <v>14.766666666666667</v>
      </c>
      <c r="H41" s="23">
        <f t="shared" si="4"/>
        <v>368.76666666666665</v>
      </c>
      <c r="I41" s="23">
        <f t="shared" si="4"/>
        <v>97.433333333333337</v>
      </c>
      <c r="J41" s="23">
        <f t="shared" si="4"/>
        <v>36.033333333333331</v>
      </c>
      <c r="K41" s="23">
        <f t="shared" si="4"/>
        <v>42.93333333333333</v>
      </c>
      <c r="L41" s="23">
        <f t="shared" si="4"/>
        <v>78.36666666666666</v>
      </c>
      <c r="M41" s="23">
        <f t="shared" si="4"/>
        <v>142.06666666666666</v>
      </c>
      <c r="N41" s="23">
        <f t="shared" si="4"/>
        <v>286.10000000000002</v>
      </c>
      <c r="O41" s="23">
        <f t="shared" si="4"/>
        <v>305.63333333333333</v>
      </c>
      <c r="P41" s="23">
        <f t="shared" si="4"/>
        <v>161.76666666666668</v>
      </c>
      <c r="Q41" s="23">
        <f t="shared" si="4"/>
        <v>207.06666666666666</v>
      </c>
      <c r="R41" s="23">
        <f t="shared" si="4"/>
        <v>153.26666666666668</v>
      </c>
      <c r="S41" s="23">
        <f t="shared" si="4"/>
        <v>153.36666666666667</v>
      </c>
      <c r="T41" s="23">
        <f t="shared" si="4"/>
        <v>21.1</v>
      </c>
      <c r="U41" s="23">
        <f t="shared" si="4"/>
        <v>61.266666666666666</v>
      </c>
      <c r="V41" s="23">
        <f t="shared" si="4"/>
        <v>109.4</v>
      </c>
      <c r="W41" s="23">
        <f t="shared" si="4"/>
        <v>172.8</v>
      </c>
      <c r="X41" s="23">
        <f t="shared" si="4"/>
        <v>137.36666666666667</v>
      </c>
      <c r="Y41" s="23">
        <f t="shared" si="4"/>
        <v>116.86666666666666</v>
      </c>
      <c r="Z41" s="23">
        <f t="shared" si="4"/>
        <v>312.33333333333331</v>
      </c>
      <c r="AA41" s="23">
        <f t="shared" si="4"/>
        <v>199.86666666666667</v>
      </c>
      <c r="AB41" s="6">
        <f t="shared" ref="AB41:AB62" si="5">B41+D41+F41+H41+J41+L41+N41+P41+R41+T41+V41+X41+Z41</f>
        <v>2730.6333333333332</v>
      </c>
      <c r="AC41" s="7">
        <f t="shared" si="3"/>
        <v>1524.1999999999998</v>
      </c>
      <c r="AD41" s="18"/>
      <c r="AE41" s="18"/>
    </row>
    <row r="42" spans="1:31" x14ac:dyDescent="0.15">
      <c r="A42" s="90" t="s">
        <v>19</v>
      </c>
      <c r="B42" s="23">
        <f t="shared" ref="B42:AA42" si="6">+B10/$B$65</f>
        <v>571.26666666666665</v>
      </c>
      <c r="C42" s="23">
        <f t="shared" si="6"/>
        <v>207.63333333333333</v>
      </c>
      <c r="D42" s="23">
        <f t="shared" si="6"/>
        <v>231.1</v>
      </c>
      <c r="E42" s="23">
        <f t="shared" si="6"/>
        <v>159.46666666666667</v>
      </c>
      <c r="F42" s="23">
        <f t="shared" si="6"/>
        <v>491.73333333333335</v>
      </c>
      <c r="G42" s="23">
        <f t="shared" si="6"/>
        <v>265.3</v>
      </c>
      <c r="H42" s="23">
        <f t="shared" si="6"/>
        <v>588.79999999999995</v>
      </c>
      <c r="I42" s="23">
        <f t="shared" si="6"/>
        <v>425.93333333333334</v>
      </c>
      <c r="J42" s="23">
        <f t="shared" si="6"/>
        <v>75.033333333333331</v>
      </c>
      <c r="K42" s="23">
        <f t="shared" si="6"/>
        <v>141.33333333333334</v>
      </c>
      <c r="L42" s="23">
        <f t="shared" si="6"/>
        <v>219.36666666666667</v>
      </c>
      <c r="M42" s="23">
        <f t="shared" si="6"/>
        <v>309.53333333333336</v>
      </c>
      <c r="N42" s="23">
        <f t="shared" si="6"/>
        <v>551.73333333333335</v>
      </c>
      <c r="O42" s="23">
        <f t="shared" si="6"/>
        <v>625.9666666666667</v>
      </c>
      <c r="P42" s="23">
        <f t="shared" si="6"/>
        <v>371.16666666666669</v>
      </c>
      <c r="Q42" s="23">
        <f t="shared" si="6"/>
        <v>305.06666666666666</v>
      </c>
      <c r="R42" s="23">
        <f t="shared" si="6"/>
        <v>368.4</v>
      </c>
      <c r="S42" s="23">
        <f t="shared" si="6"/>
        <v>267.89999999999998</v>
      </c>
      <c r="T42" s="23">
        <f t="shared" si="6"/>
        <v>55.93333333333333</v>
      </c>
      <c r="U42" s="23">
        <f t="shared" si="6"/>
        <v>137.53333333333333</v>
      </c>
      <c r="V42" s="23">
        <f t="shared" si="6"/>
        <v>245.86666666666667</v>
      </c>
      <c r="W42" s="23">
        <f t="shared" si="6"/>
        <v>340.06666666666666</v>
      </c>
      <c r="X42" s="23">
        <f t="shared" si="6"/>
        <v>263.23333333333335</v>
      </c>
      <c r="Y42" s="23">
        <f t="shared" si="6"/>
        <v>220.16666666666666</v>
      </c>
      <c r="Z42" s="23">
        <f t="shared" si="6"/>
        <v>493.6</v>
      </c>
      <c r="AA42" s="23">
        <f t="shared" si="6"/>
        <v>441.23333333333335</v>
      </c>
      <c r="AB42" s="4">
        <f t="shared" si="5"/>
        <v>4527.2333333333336</v>
      </c>
      <c r="AC42" s="5">
        <f t="shared" si="3"/>
        <v>3847.1333333333332</v>
      </c>
      <c r="AD42" s="18"/>
      <c r="AE42" s="18"/>
    </row>
    <row r="43" spans="1:31" x14ac:dyDescent="0.15">
      <c r="A43" s="91" t="s">
        <v>20</v>
      </c>
      <c r="B43" s="23">
        <f t="shared" ref="B43:AA43" si="7">+B11/$B$65</f>
        <v>556.1</v>
      </c>
      <c r="C43" s="23">
        <f t="shared" si="7"/>
        <v>404.26666666666665</v>
      </c>
      <c r="D43" s="23">
        <f t="shared" si="7"/>
        <v>225.23333333333332</v>
      </c>
      <c r="E43" s="23">
        <f t="shared" si="7"/>
        <v>255.76666666666668</v>
      </c>
      <c r="F43" s="23">
        <f t="shared" si="7"/>
        <v>517.4666666666667</v>
      </c>
      <c r="G43" s="23">
        <f t="shared" si="7"/>
        <v>328.76666666666665</v>
      </c>
      <c r="H43" s="23">
        <f t="shared" si="7"/>
        <v>662.5333333333333</v>
      </c>
      <c r="I43" s="23">
        <f t="shared" si="7"/>
        <v>536.0333333333333</v>
      </c>
      <c r="J43" s="23">
        <f t="shared" si="7"/>
        <v>94.2</v>
      </c>
      <c r="K43" s="23">
        <f t="shared" si="7"/>
        <v>185.1</v>
      </c>
      <c r="L43" s="23">
        <f t="shared" si="7"/>
        <v>208.1</v>
      </c>
      <c r="M43" s="23">
        <f t="shared" si="7"/>
        <v>433.6</v>
      </c>
      <c r="N43" s="23">
        <f t="shared" si="7"/>
        <v>632.5</v>
      </c>
      <c r="O43" s="23">
        <f t="shared" si="7"/>
        <v>767.7</v>
      </c>
      <c r="P43" s="23">
        <f t="shared" si="7"/>
        <v>404.06666666666666</v>
      </c>
      <c r="Q43" s="23">
        <f t="shared" si="7"/>
        <v>338.56666666666666</v>
      </c>
      <c r="R43" s="23">
        <f t="shared" si="7"/>
        <v>459.9</v>
      </c>
      <c r="S43" s="23">
        <f t="shared" si="7"/>
        <v>320.76666666666665</v>
      </c>
      <c r="T43" s="23">
        <f t="shared" si="7"/>
        <v>105.86666666666666</v>
      </c>
      <c r="U43" s="23">
        <f t="shared" si="7"/>
        <v>167.03333333333333</v>
      </c>
      <c r="V43" s="23">
        <f t="shared" si="7"/>
        <v>267.60000000000002</v>
      </c>
      <c r="W43" s="23">
        <f t="shared" si="7"/>
        <v>417.33333333333331</v>
      </c>
      <c r="X43" s="23">
        <f t="shared" si="7"/>
        <v>320.8</v>
      </c>
      <c r="Y43" s="23">
        <f t="shared" si="7"/>
        <v>288.13333333333333</v>
      </c>
      <c r="Z43" s="23">
        <f t="shared" si="7"/>
        <v>528.26666666666665</v>
      </c>
      <c r="AA43" s="23">
        <f t="shared" si="7"/>
        <v>565.5333333333333</v>
      </c>
      <c r="AB43" s="6">
        <f t="shared" si="5"/>
        <v>4982.6333333333332</v>
      </c>
      <c r="AC43" s="7">
        <f t="shared" si="3"/>
        <v>5008.6000000000004</v>
      </c>
      <c r="AD43" s="18"/>
      <c r="AE43" s="18"/>
    </row>
    <row r="44" spans="1:31" x14ac:dyDescent="0.15">
      <c r="A44" s="90" t="s">
        <v>21</v>
      </c>
      <c r="B44" s="23">
        <f t="shared" ref="B44:AA44" si="8">+B12/$B$65</f>
        <v>590.73333333333335</v>
      </c>
      <c r="C44" s="23">
        <f t="shared" si="8"/>
        <v>482.96666666666664</v>
      </c>
      <c r="D44" s="23">
        <f t="shared" si="8"/>
        <v>244.4</v>
      </c>
      <c r="E44" s="23">
        <f t="shared" si="8"/>
        <v>249.6</v>
      </c>
      <c r="F44" s="23">
        <f t="shared" si="8"/>
        <v>601.83333333333337</v>
      </c>
      <c r="G44" s="23">
        <f t="shared" si="8"/>
        <v>296.63333333333333</v>
      </c>
      <c r="H44" s="23">
        <f t="shared" si="8"/>
        <v>709.4666666666667</v>
      </c>
      <c r="I44" s="23">
        <f t="shared" si="8"/>
        <v>571.9</v>
      </c>
      <c r="J44" s="23">
        <f t="shared" si="8"/>
        <v>92</v>
      </c>
      <c r="K44" s="23">
        <f t="shared" si="8"/>
        <v>195</v>
      </c>
      <c r="L44" s="23">
        <f t="shared" si="8"/>
        <v>206.2</v>
      </c>
      <c r="M44" s="23">
        <f t="shared" si="8"/>
        <v>464.46666666666664</v>
      </c>
      <c r="N44" s="23">
        <f t="shared" si="8"/>
        <v>612.73333333333335</v>
      </c>
      <c r="O44" s="23">
        <f t="shared" si="8"/>
        <v>776.9</v>
      </c>
      <c r="P44" s="23">
        <f t="shared" si="8"/>
        <v>373.1</v>
      </c>
      <c r="Q44" s="23">
        <f t="shared" si="8"/>
        <v>306.5</v>
      </c>
      <c r="R44" s="23">
        <f t="shared" si="8"/>
        <v>490.46666666666664</v>
      </c>
      <c r="S44" s="23">
        <f t="shared" si="8"/>
        <v>308.16666666666669</v>
      </c>
      <c r="T44" s="23">
        <f t="shared" si="8"/>
        <v>70.86666666666666</v>
      </c>
      <c r="U44" s="23">
        <f t="shared" si="8"/>
        <v>138.63333333333333</v>
      </c>
      <c r="V44" s="23">
        <f t="shared" si="8"/>
        <v>250.93333333333334</v>
      </c>
      <c r="W44" s="23">
        <f t="shared" si="8"/>
        <v>432.56666666666666</v>
      </c>
      <c r="X44" s="23">
        <f t="shared" si="8"/>
        <v>301.36666666666667</v>
      </c>
      <c r="Y44" s="23">
        <f t="shared" si="8"/>
        <v>234.66666666666666</v>
      </c>
      <c r="Z44" s="23">
        <f t="shared" si="8"/>
        <v>523.06666666666672</v>
      </c>
      <c r="AA44" s="23">
        <f t="shared" si="8"/>
        <v>542.5</v>
      </c>
      <c r="AB44" s="4">
        <f t="shared" si="5"/>
        <v>5067.166666666667</v>
      </c>
      <c r="AC44" s="5">
        <f t="shared" si="3"/>
        <v>5000.5</v>
      </c>
      <c r="AD44" s="18"/>
      <c r="AE44" s="18"/>
    </row>
    <row r="45" spans="1:31" x14ac:dyDescent="0.15">
      <c r="A45" s="91" t="s">
        <v>22</v>
      </c>
      <c r="B45" s="23">
        <f t="shared" ref="B45:AA45" si="9">+B13/$B$65</f>
        <v>536.9666666666667</v>
      </c>
      <c r="C45" s="23">
        <f t="shared" si="9"/>
        <v>676.2</v>
      </c>
      <c r="D45" s="23">
        <f t="shared" si="9"/>
        <v>253.26666666666668</v>
      </c>
      <c r="E45" s="23">
        <f t="shared" si="9"/>
        <v>222.4</v>
      </c>
      <c r="F45" s="23">
        <f t="shared" si="9"/>
        <v>661.5333333333333</v>
      </c>
      <c r="G45" s="23">
        <f t="shared" si="9"/>
        <v>233.83333333333334</v>
      </c>
      <c r="H45" s="23">
        <f t="shared" si="9"/>
        <v>694.4</v>
      </c>
      <c r="I45" s="23">
        <f t="shared" si="9"/>
        <v>599.26666666666665</v>
      </c>
      <c r="J45" s="23">
        <f t="shared" si="9"/>
        <v>108.76666666666667</v>
      </c>
      <c r="K45" s="23">
        <f t="shared" si="9"/>
        <v>209.9</v>
      </c>
      <c r="L45" s="23">
        <f t="shared" si="9"/>
        <v>203.56666666666666</v>
      </c>
      <c r="M45" s="23">
        <f t="shared" si="9"/>
        <v>472.06666666666666</v>
      </c>
      <c r="N45" s="23">
        <f t="shared" si="9"/>
        <v>574.86666666666667</v>
      </c>
      <c r="O45" s="23">
        <f t="shared" si="9"/>
        <v>795.76666666666665</v>
      </c>
      <c r="P45" s="23">
        <f t="shared" si="9"/>
        <v>346.76666666666665</v>
      </c>
      <c r="Q45" s="23">
        <f t="shared" si="9"/>
        <v>270.76666666666665</v>
      </c>
      <c r="R45" s="23">
        <f t="shared" si="9"/>
        <v>472.36666666666667</v>
      </c>
      <c r="S45" s="23">
        <f t="shared" si="9"/>
        <v>306.46666666666664</v>
      </c>
      <c r="T45" s="23">
        <f t="shared" si="9"/>
        <v>52.633333333333333</v>
      </c>
      <c r="U45" s="23">
        <f t="shared" si="9"/>
        <v>87.233333333333334</v>
      </c>
      <c r="V45" s="23">
        <f t="shared" si="9"/>
        <v>264.60000000000002</v>
      </c>
      <c r="W45" s="23">
        <f t="shared" si="9"/>
        <v>476.26666666666665</v>
      </c>
      <c r="X45" s="23">
        <f t="shared" si="9"/>
        <v>255.8</v>
      </c>
      <c r="Y45" s="23">
        <f t="shared" si="9"/>
        <v>195.7</v>
      </c>
      <c r="Z45" s="23">
        <f t="shared" si="9"/>
        <v>514.16666666666663</v>
      </c>
      <c r="AA45" s="23">
        <f t="shared" si="9"/>
        <v>545.6</v>
      </c>
      <c r="AB45" s="6">
        <f t="shared" si="5"/>
        <v>4939.7000000000007</v>
      </c>
      <c r="AC45" s="7">
        <f t="shared" si="3"/>
        <v>5091.4666666666662</v>
      </c>
      <c r="AD45" s="18"/>
      <c r="AE45" s="18"/>
    </row>
    <row r="46" spans="1:31" x14ac:dyDescent="0.15">
      <c r="A46" s="90" t="s">
        <v>23</v>
      </c>
      <c r="B46" s="23">
        <f t="shared" ref="B46:AA46" si="10">+B14/$B$65</f>
        <v>467.3</v>
      </c>
      <c r="C46" s="23">
        <f t="shared" si="10"/>
        <v>501.46666666666664</v>
      </c>
      <c r="D46" s="23">
        <f t="shared" si="10"/>
        <v>224.7</v>
      </c>
      <c r="E46" s="23">
        <f t="shared" si="10"/>
        <v>207.3</v>
      </c>
      <c r="F46" s="23">
        <f t="shared" si="10"/>
        <v>515.93333333333328</v>
      </c>
      <c r="G46" s="23">
        <f t="shared" si="10"/>
        <v>219.5</v>
      </c>
      <c r="H46" s="23">
        <f t="shared" si="10"/>
        <v>573.73333333333335</v>
      </c>
      <c r="I46" s="23">
        <f t="shared" si="10"/>
        <v>562.16666666666663</v>
      </c>
      <c r="J46" s="23">
        <f t="shared" si="10"/>
        <v>109.36666666666666</v>
      </c>
      <c r="K46" s="23">
        <f t="shared" si="10"/>
        <v>155.66666666666666</v>
      </c>
      <c r="L46" s="23">
        <f t="shared" si="10"/>
        <v>209.6</v>
      </c>
      <c r="M46" s="23">
        <f t="shared" si="10"/>
        <v>392.6</v>
      </c>
      <c r="N46" s="23">
        <f t="shared" si="10"/>
        <v>512.20000000000005</v>
      </c>
      <c r="O46" s="23">
        <f t="shared" si="10"/>
        <v>666.5</v>
      </c>
      <c r="P46" s="23">
        <f t="shared" si="10"/>
        <v>274.23333333333335</v>
      </c>
      <c r="Q46" s="23">
        <f t="shared" si="10"/>
        <v>231.33333333333334</v>
      </c>
      <c r="R46" s="23">
        <f t="shared" si="10"/>
        <v>437.96666666666664</v>
      </c>
      <c r="S46" s="23">
        <f t="shared" si="10"/>
        <v>303</v>
      </c>
      <c r="T46" s="23">
        <f t="shared" si="10"/>
        <v>85.86666666666666</v>
      </c>
      <c r="U46" s="23">
        <f t="shared" si="10"/>
        <v>75.666666666666671</v>
      </c>
      <c r="V46" s="23">
        <f t="shared" si="10"/>
        <v>252.46666666666667</v>
      </c>
      <c r="W46" s="23">
        <f t="shared" si="10"/>
        <v>429.96666666666664</v>
      </c>
      <c r="X46" s="23">
        <f t="shared" si="10"/>
        <v>228.46666666666667</v>
      </c>
      <c r="Y46" s="23">
        <f t="shared" si="10"/>
        <v>162.9</v>
      </c>
      <c r="Z46" s="23">
        <f t="shared" si="10"/>
        <v>505.03333333333336</v>
      </c>
      <c r="AA46" s="23">
        <f t="shared" si="10"/>
        <v>570.4</v>
      </c>
      <c r="AB46" s="4">
        <f t="shared" si="5"/>
        <v>4396.8666666666668</v>
      </c>
      <c r="AC46" s="5">
        <f t="shared" si="3"/>
        <v>4478.4666666666672</v>
      </c>
      <c r="AD46" s="18"/>
      <c r="AE46" s="18"/>
    </row>
    <row r="47" spans="1:31" x14ac:dyDescent="0.15">
      <c r="A47" s="91" t="s">
        <v>24</v>
      </c>
      <c r="B47" s="23">
        <f t="shared" ref="B47:AA47" si="11">+B15/$B$65</f>
        <v>429.9</v>
      </c>
      <c r="C47" s="23">
        <f t="shared" si="11"/>
        <v>449.83333333333331</v>
      </c>
      <c r="D47" s="23">
        <f t="shared" si="11"/>
        <v>200.2</v>
      </c>
      <c r="E47" s="23">
        <f t="shared" si="11"/>
        <v>217.43333333333334</v>
      </c>
      <c r="F47" s="23">
        <f t="shared" si="11"/>
        <v>446.83333333333331</v>
      </c>
      <c r="G47" s="23">
        <f t="shared" si="11"/>
        <v>227.26666666666668</v>
      </c>
      <c r="H47" s="23">
        <f t="shared" si="11"/>
        <v>544.13333333333333</v>
      </c>
      <c r="I47" s="23">
        <f t="shared" si="11"/>
        <v>558.79999999999995</v>
      </c>
      <c r="J47" s="23">
        <f t="shared" si="11"/>
        <v>115.13333333333334</v>
      </c>
      <c r="K47" s="23">
        <f t="shared" si="11"/>
        <v>114.16666666666667</v>
      </c>
      <c r="L47" s="23">
        <f t="shared" si="11"/>
        <v>201.73333333333332</v>
      </c>
      <c r="M47" s="23">
        <f t="shared" si="11"/>
        <v>326.96666666666664</v>
      </c>
      <c r="N47" s="23">
        <f t="shared" si="11"/>
        <v>454.96666666666664</v>
      </c>
      <c r="O47" s="23">
        <f t="shared" si="11"/>
        <v>535.83333333333337</v>
      </c>
      <c r="P47" s="23">
        <f t="shared" si="11"/>
        <v>239</v>
      </c>
      <c r="Q47" s="23">
        <f t="shared" si="11"/>
        <v>214.73333333333332</v>
      </c>
      <c r="R47" s="23">
        <f t="shared" si="11"/>
        <v>377.93333333333334</v>
      </c>
      <c r="S47" s="23">
        <f t="shared" si="11"/>
        <v>295.39999999999998</v>
      </c>
      <c r="T47" s="23">
        <f t="shared" si="11"/>
        <v>65.266666666666666</v>
      </c>
      <c r="U47" s="23">
        <f t="shared" si="11"/>
        <v>66</v>
      </c>
      <c r="V47" s="23">
        <f t="shared" si="11"/>
        <v>262.36666666666667</v>
      </c>
      <c r="W47" s="23">
        <f t="shared" si="11"/>
        <v>347.26666666666665</v>
      </c>
      <c r="X47" s="23">
        <f t="shared" si="11"/>
        <v>207.6</v>
      </c>
      <c r="Y47" s="23">
        <f t="shared" si="11"/>
        <v>147.4</v>
      </c>
      <c r="Z47" s="23">
        <f t="shared" si="11"/>
        <v>501.23333333333335</v>
      </c>
      <c r="AA47" s="23">
        <f t="shared" si="11"/>
        <v>624.70000000000005</v>
      </c>
      <c r="AB47" s="6">
        <f t="shared" si="5"/>
        <v>4046.3</v>
      </c>
      <c r="AC47" s="7">
        <f t="shared" si="3"/>
        <v>4125.8</v>
      </c>
      <c r="AD47" s="18"/>
      <c r="AE47" s="18"/>
    </row>
    <row r="48" spans="1:31" x14ac:dyDescent="0.15">
      <c r="A48" s="90" t="s">
        <v>25</v>
      </c>
      <c r="B48" s="23">
        <f t="shared" ref="B48:AA48" si="12">+B16/$B$65</f>
        <v>405.96666666666664</v>
      </c>
      <c r="C48" s="23">
        <f t="shared" si="12"/>
        <v>428.5</v>
      </c>
      <c r="D48" s="23">
        <f t="shared" si="12"/>
        <v>196.7</v>
      </c>
      <c r="E48" s="23">
        <f t="shared" si="12"/>
        <v>238.5</v>
      </c>
      <c r="F48" s="23">
        <f t="shared" si="12"/>
        <v>425.26666666666665</v>
      </c>
      <c r="G48" s="23">
        <f t="shared" si="12"/>
        <v>237.43333333333334</v>
      </c>
      <c r="H48" s="23">
        <f t="shared" si="12"/>
        <v>559.36666666666667</v>
      </c>
      <c r="I48" s="23">
        <f t="shared" si="12"/>
        <v>555.06666666666672</v>
      </c>
      <c r="J48" s="23">
        <f t="shared" si="12"/>
        <v>111.93333333333334</v>
      </c>
      <c r="K48" s="23">
        <f t="shared" si="12"/>
        <v>101.13333333333334</v>
      </c>
      <c r="L48" s="23">
        <f t="shared" si="12"/>
        <v>225.5</v>
      </c>
      <c r="M48" s="23">
        <f t="shared" si="12"/>
        <v>292.03333333333336</v>
      </c>
      <c r="N48" s="23">
        <f t="shared" si="12"/>
        <v>457.36666666666667</v>
      </c>
      <c r="O48" s="23">
        <f t="shared" si="12"/>
        <v>488.56666666666666</v>
      </c>
      <c r="P48" s="23">
        <f t="shared" si="12"/>
        <v>255.86666666666667</v>
      </c>
      <c r="Q48" s="23">
        <f t="shared" si="12"/>
        <v>210.83333333333334</v>
      </c>
      <c r="R48" s="23">
        <f t="shared" si="12"/>
        <v>359.96666666666664</v>
      </c>
      <c r="S48" s="23">
        <f t="shared" si="12"/>
        <v>313.39999999999998</v>
      </c>
      <c r="T48" s="23">
        <f t="shared" si="12"/>
        <v>62.133333333333333</v>
      </c>
      <c r="U48" s="23">
        <f t="shared" si="12"/>
        <v>58.966666666666669</v>
      </c>
      <c r="V48" s="23">
        <f t="shared" si="12"/>
        <v>285.43333333333334</v>
      </c>
      <c r="W48" s="23">
        <f t="shared" si="12"/>
        <v>314.16666666666669</v>
      </c>
      <c r="X48" s="23">
        <f t="shared" si="12"/>
        <v>209.4</v>
      </c>
      <c r="Y48" s="23">
        <f t="shared" si="12"/>
        <v>139.46666666666667</v>
      </c>
      <c r="Z48" s="23">
        <f t="shared" si="12"/>
        <v>497</v>
      </c>
      <c r="AA48" s="23">
        <f t="shared" si="12"/>
        <v>609.33333333333337</v>
      </c>
      <c r="AB48" s="4">
        <f t="shared" si="5"/>
        <v>4051.9000000000005</v>
      </c>
      <c r="AC48" s="5">
        <f t="shared" si="3"/>
        <v>3987.4000000000005</v>
      </c>
      <c r="AD48" s="18"/>
      <c r="AE48" s="18"/>
    </row>
    <row r="49" spans="1:31" x14ac:dyDescent="0.15">
      <c r="A49" s="91" t="s">
        <v>26</v>
      </c>
      <c r="B49" s="23">
        <f t="shared" ref="B49:AA49" si="13">+B17/$B$65</f>
        <v>378.33333333333331</v>
      </c>
      <c r="C49" s="23">
        <f t="shared" si="13"/>
        <v>467.1</v>
      </c>
      <c r="D49" s="23">
        <f t="shared" si="13"/>
        <v>183.9</v>
      </c>
      <c r="E49" s="23">
        <f t="shared" si="13"/>
        <v>259.39999999999998</v>
      </c>
      <c r="F49" s="23">
        <f t="shared" si="13"/>
        <v>383.4</v>
      </c>
      <c r="G49" s="23">
        <f t="shared" si="13"/>
        <v>254.43333333333334</v>
      </c>
      <c r="H49" s="23">
        <f t="shared" si="13"/>
        <v>562.43333333333328</v>
      </c>
      <c r="I49" s="23">
        <f t="shared" si="13"/>
        <v>558.4</v>
      </c>
      <c r="J49" s="23">
        <f t="shared" si="13"/>
        <v>111.5</v>
      </c>
      <c r="K49" s="23">
        <f t="shared" si="13"/>
        <v>89.2</v>
      </c>
      <c r="L49" s="23">
        <f t="shared" si="13"/>
        <v>232.3</v>
      </c>
      <c r="M49" s="23">
        <f t="shared" si="13"/>
        <v>266.36666666666667</v>
      </c>
      <c r="N49" s="23">
        <f t="shared" si="13"/>
        <v>476.43333333333334</v>
      </c>
      <c r="O49" s="23">
        <f t="shared" si="13"/>
        <v>471.26666666666665</v>
      </c>
      <c r="P49" s="23">
        <f t="shared" si="13"/>
        <v>261.23333333333335</v>
      </c>
      <c r="Q49" s="23">
        <f t="shared" si="13"/>
        <v>207.8</v>
      </c>
      <c r="R49" s="23">
        <f t="shared" si="13"/>
        <v>336.63333333333333</v>
      </c>
      <c r="S49" s="23">
        <f t="shared" si="13"/>
        <v>309</v>
      </c>
      <c r="T49" s="23">
        <f t="shared" si="13"/>
        <v>55.633333333333333</v>
      </c>
      <c r="U49" s="23">
        <f t="shared" si="13"/>
        <v>57.3</v>
      </c>
      <c r="V49" s="23">
        <f t="shared" si="13"/>
        <v>273.76666666666665</v>
      </c>
      <c r="W49" s="23">
        <f t="shared" si="13"/>
        <v>316.5</v>
      </c>
      <c r="X49" s="23">
        <f t="shared" si="13"/>
        <v>207.9</v>
      </c>
      <c r="Y49" s="23">
        <f t="shared" si="13"/>
        <v>142.19999999999999</v>
      </c>
      <c r="Z49" s="23">
        <f t="shared" si="13"/>
        <v>492.56666666666666</v>
      </c>
      <c r="AA49" s="23">
        <f t="shared" si="13"/>
        <v>603.36666666666667</v>
      </c>
      <c r="AB49" s="6">
        <f t="shared" si="5"/>
        <v>3956.0333333333324</v>
      </c>
      <c r="AC49" s="7">
        <f t="shared" si="3"/>
        <v>4002.3333333333339</v>
      </c>
      <c r="AD49" s="18"/>
      <c r="AE49" s="18"/>
    </row>
    <row r="50" spans="1:31" x14ac:dyDescent="0.15">
      <c r="A50" s="90" t="s">
        <v>27</v>
      </c>
      <c r="B50" s="23">
        <f t="shared" ref="B50:AA50" si="14">+B18/$B$65</f>
        <v>351.73333333333335</v>
      </c>
      <c r="C50" s="23">
        <f t="shared" si="14"/>
        <v>508.13333333333333</v>
      </c>
      <c r="D50" s="23">
        <f t="shared" si="14"/>
        <v>178.6</v>
      </c>
      <c r="E50" s="23">
        <f t="shared" si="14"/>
        <v>274.53333333333336</v>
      </c>
      <c r="F50" s="23">
        <f t="shared" si="14"/>
        <v>365.43333333333334</v>
      </c>
      <c r="G50" s="23">
        <f t="shared" si="14"/>
        <v>310.89999999999998</v>
      </c>
      <c r="H50" s="23">
        <f t="shared" si="14"/>
        <v>571.70000000000005</v>
      </c>
      <c r="I50" s="23">
        <f t="shared" si="14"/>
        <v>574.79999999999995</v>
      </c>
      <c r="J50" s="23">
        <f t="shared" si="14"/>
        <v>121.86666666666666</v>
      </c>
      <c r="K50" s="23">
        <f t="shared" si="14"/>
        <v>73.5</v>
      </c>
      <c r="L50" s="23">
        <f t="shared" si="14"/>
        <v>282.43333333333334</v>
      </c>
      <c r="M50" s="23">
        <f t="shared" si="14"/>
        <v>235.93333333333334</v>
      </c>
      <c r="N50" s="23">
        <f t="shared" si="14"/>
        <v>522.76666666666665</v>
      </c>
      <c r="O50" s="23">
        <f t="shared" si="14"/>
        <v>441.73333333333335</v>
      </c>
      <c r="P50" s="23">
        <f t="shared" si="14"/>
        <v>282.16666666666669</v>
      </c>
      <c r="Q50" s="23">
        <f t="shared" si="14"/>
        <v>204.6</v>
      </c>
      <c r="R50" s="23">
        <f t="shared" si="14"/>
        <v>337.33333333333331</v>
      </c>
      <c r="S50" s="23">
        <f t="shared" si="14"/>
        <v>323.53333333333336</v>
      </c>
      <c r="T50" s="23">
        <f t="shared" si="14"/>
        <v>73.933333333333337</v>
      </c>
      <c r="U50" s="23">
        <f t="shared" si="14"/>
        <v>51.43333333333333</v>
      </c>
      <c r="V50" s="23">
        <f t="shared" si="14"/>
        <v>320.7</v>
      </c>
      <c r="W50" s="23">
        <f t="shared" si="14"/>
        <v>311.16666666666669</v>
      </c>
      <c r="X50" s="23">
        <f t="shared" si="14"/>
        <v>223.03333333333333</v>
      </c>
      <c r="Y50" s="23">
        <f t="shared" si="14"/>
        <v>124.43333333333334</v>
      </c>
      <c r="Z50" s="23">
        <f t="shared" si="14"/>
        <v>510.2</v>
      </c>
      <c r="AA50" s="23">
        <f t="shared" si="14"/>
        <v>595.1</v>
      </c>
      <c r="AB50" s="4">
        <f t="shared" si="5"/>
        <v>4141.8999999999996</v>
      </c>
      <c r="AC50" s="5">
        <f t="shared" si="3"/>
        <v>4029.7999999999997</v>
      </c>
      <c r="AD50" s="18"/>
      <c r="AE50" s="18"/>
    </row>
    <row r="51" spans="1:31" x14ac:dyDescent="0.15">
      <c r="A51" s="91" t="s">
        <v>28</v>
      </c>
      <c r="B51" s="23">
        <f t="shared" ref="B51:AA51" si="15">+B19/$B$65</f>
        <v>375.8</v>
      </c>
      <c r="C51" s="23">
        <f t="shared" si="15"/>
        <v>577.6</v>
      </c>
      <c r="D51" s="23">
        <f t="shared" si="15"/>
        <v>192.76666666666668</v>
      </c>
      <c r="E51" s="23">
        <f t="shared" si="15"/>
        <v>287.13333333333333</v>
      </c>
      <c r="F51" s="23">
        <f t="shared" si="15"/>
        <v>373.2</v>
      </c>
      <c r="G51" s="23">
        <f t="shared" si="15"/>
        <v>404.4</v>
      </c>
      <c r="H51" s="23">
        <f t="shared" si="15"/>
        <v>614.6</v>
      </c>
      <c r="I51" s="23">
        <f t="shared" si="15"/>
        <v>636.16666666666663</v>
      </c>
      <c r="J51" s="23">
        <f t="shared" si="15"/>
        <v>142.66666666666666</v>
      </c>
      <c r="K51" s="23">
        <f t="shared" si="15"/>
        <v>59.2</v>
      </c>
      <c r="L51" s="23">
        <f t="shared" si="15"/>
        <v>357.5</v>
      </c>
      <c r="M51" s="23">
        <f t="shared" si="15"/>
        <v>199.76666666666668</v>
      </c>
      <c r="N51" s="23">
        <f t="shared" si="15"/>
        <v>571.33333333333337</v>
      </c>
      <c r="O51" s="23">
        <f t="shared" si="15"/>
        <v>449.73333333333335</v>
      </c>
      <c r="P51" s="23">
        <f t="shared" si="15"/>
        <v>312.36666666666667</v>
      </c>
      <c r="Q51" s="23">
        <f t="shared" si="15"/>
        <v>219.8</v>
      </c>
      <c r="R51" s="23">
        <f t="shared" si="15"/>
        <v>330.66666666666669</v>
      </c>
      <c r="S51" s="23">
        <f t="shared" si="15"/>
        <v>359.8</v>
      </c>
      <c r="T51" s="23">
        <f t="shared" si="15"/>
        <v>113.33333333333333</v>
      </c>
      <c r="U51" s="23">
        <f t="shared" si="15"/>
        <v>38.799999999999997</v>
      </c>
      <c r="V51" s="23">
        <f t="shared" si="15"/>
        <v>377.03333333333336</v>
      </c>
      <c r="W51" s="23">
        <f t="shared" si="15"/>
        <v>330.9</v>
      </c>
      <c r="X51" s="23">
        <f t="shared" si="15"/>
        <v>259.8</v>
      </c>
      <c r="Y51" s="23">
        <f t="shared" si="15"/>
        <v>129.5</v>
      </c>
      <c r="Z51" s="23">
        <f t="shared" si="15"/>
        <v>526.6</v>
      </c>
      <c r="AA51" s="23">
        <f t="shared" si="15"/>
        <v>603.66666666666663</v>
      </c>
      <c r="AB51" s="6">
        <f t="shared" si="5"/>
        <v>4547.6666666666679</v>
      </c>
      <c r="AC51" s="7">
        <f t="shared" si="3"/>
        <v>4296.4666666666672</v>
      </c>
      <c r="AD51" s="18"/>
      <c r="AE51" s="18"/>
    </row>
    <row r="52" spans="1:31" x14ac:dyDescent="0.15">
      <c r="A52" s="90" t="s">
        <v>29</v>
      </c>
      <c r="B52" s="23">
        <f t="shared" ref="B52:AA52" si="16">+B20/$B$65</f>
        <v>443.13333333333333</v>
      </c>
      <c r="C52" s="23">
        <f t="shared" si="16"/>
        <v>667.5</v>
      </c>
      <c r="D52" s="23">
        <f t="shared" si="16"/>
        <v>249.83333333333334</v>
      </c>
      <c r="E52" s="23">
        <f t="shared" si="16"/>
        <v>298.60000000000002</v>
      </c>
      <c r="F52" s="23">
        <f t="shared" si="16"/>
        <v>449.13333333333333</v>
      </c>
      <c r="G52" s="23">
        <f t="shared" si="16"/>
        <v>536.83333333333337</v>
      </c>
      <c r="H52" s="23">
        <f t="shared" si="16"/>
        <v>699.36666666666667</v>
      </c>
      <c r="I52" s="23">
        <f t="shared" si="16"/>
        <v>717.76666666666665</v>
      </c>
      <c r="J52" s="23">
        <f t="shared" si="16"/>
        <v>196</v>
      </c>
      <c r="K52" s="23">
        <f t="shared" si="16"/>
        <v>57.733333333333334</v>
      </c>
      <c r="L52" s="23">
        <f t="shared" si="16"/>
        <v>400.26666666666665</v>
      </c>
      <c r="M52" s="23">
        <f t="shared" si="16"/>
        <v>197.96666666666667</v>
      </c>
      <c r="N52" s="23">
        <f t="shared" si="16"/>
        <v>635.70000000000005</v>
      </c>
      <c r="O52" s="23">
        <f t="shared" si="16"/>
        <v>518.36666666666667</v>
      </c>
      <c r="P52" s="23">
        <f t="shared" si="16"/>
        <v>362.03333333333336</v>
      </c>
      <c r="Q52" s="23">
        <f t="shared" si="16"/>
        <v>269.03333333333336</v>
      </c>
      <c r="R52" s="23">
        <f t="shared" si="16"/>
        <v>361.3</v>
      </c>
      <c r="S52" s="23">
        <f t="shared" si="16"/>
        <v>418.7</v>
      </c>
      <c r="T52" s="23">
        <f t="shared" si="16"/>
        <v>168.66666666666666</v>
      </c>
      <c r="U52" s="23">
        <f t="shared" si="16"/>
        <v>35.533333333333331</v>
      </c>
      <c r="V52" s="23">
        <f t="shared" si="16"/>
        <v>436.23333333333335</v>
      </c>
      <c r="W52" s="23">
        <f t="shared" si="16"/>
        <v>351.76666666666665</v>
      </c>
      <c r="X52" s="23">
        <f t="shared" si="16"/>
        <v>334.13333333333333</v>
      </c>
      <c r="Y52" s="23">
        <f t="shared" si="16"/>
        <v>156.93333333333334</v>
      </c>
      <c r="Z52" s="23">
        <f t="shared" si="16"/>
        <v>556.9666666666667</v>
      </c>
      <c r="AA52" s="23">
        <f t="shared" si="16"/>
        <v>687.5</v>
      </c>
      <c r="AB52" s="4">
        <f t="shared" si="5"/>
        <v>5292.7666666666664</v>
      </c>
      <c r="AC52" s="5">
        <f t="shared" si="3"/>
        <v>4914.2333333333327</v>
      </c>
      <c r="AD52" s="18"/>
      <c r="AE52" s="18"/>
    </row>
    <row r="53" spans="1:31" x14ac:dyDescent="0.15">
      <c r="A53" s="91" t="s">
        <v>30</v>
      </c>
      <c r="B53" s="23">
        <f t="shared" ref="B53:AA53" si="17">+B21/$B$65</f>
        <v>552.93333333333328</v>
      </c>
      <c r="C53" s="23">
        <f t="shared" si="17"/>
        <v>762.4666666666667</v>
      </c>
      <c r="D53" s="23">
        <f t="shared" si="17"/>
        <v>260</v>
      </c>
      <c r="E53" s="23">
        <f t="shared" si="17"/>
        <v>320.43333333333334</v>
      </c>
      <c r="F53" s="23">
        <f t="shared" si="17"/>
        <v>501.86666666666667</v>
      </c>
      <c r="G53" s="23">
        <f t="shared" si="17"/>
        <v>666.1</v>
      </c>
      <c r="H53" s="23">
        <f t="shared" si="17"/>
        <v>824.5</v>
      </c>
      <c r="I53" s="23">
        <f t="shared" si="17"/>
        <v>814.6</v>
      </c>
      <c r="J53" s="23">
        <f t="shared" si="17"/>
        <v>206.26666666666668</v>
      </c>
      <c r="K53" s="23">
        <f t="shared" si="17"/>
        <v>57.266666666666666</v>
      </c>
      <c r="L53" s="23">
        <f t="shared" si="17"/>
        <v>454</v>
      </c>
      <c r="M53" s="23">
        <f t="shared" si="17"/>
        <v>183.03333333333333</v>
      </c>
      <c r="N53" s="23">
        <f t="shared" si="17"/>
        <v>717.06666666666672</v>
      </c>
      <c r="O53" s="23">
        <f t="shared" si="17"/>
        <v>623.9</v>
      </c>
      <c r="P53" s="23">
        <f t="shared" si="17"/>
        <v>394.83333333333331</v>
      </c>
      <c r="Q53" s="23">
        <f t="shared" si="17"/>
        <v>369</v>
      </c>
      <c r="R53" s="23">
        <f t="shared" si="17"/>
        <v>374.56666666666666</v>
      </c>
      <c r="S53" s="23">
        <f t="shared" si="17"/>
        <v>502.7</v>
      </c>
      <c r="T53" s="23">
        <f t="shared" si="17"/>
        <v>178.06666666666666</v>
      </c>
      <c r="U53" s="23">
        <f t="shared" si="17"/>
        <v>36.4</v>
      </c>
      <c r="V53" s="23">
        <f t="shared" si="17"/>
        <v>499.03333333333336</v>
      </c>
      <c r="W53" s="23">
        <f t="shared" si="17"/>
        <v>335.8</v>
      </c>
      <c r="X53" s="23">
        <f t="shared" si="17"/>
        <v>399.06666666666666</v>
      </c>
      <c r="Y53" s="23">
        <f t="shared" si="17"/>
        <v>191.56666666666666</v>
      </c>
      <c r="Z53" s="23">
        <f t="shared" si="17"/>
        <v>524.79999999999995</v>
      </c>
      <c r="AA53" s="23">
        <f t="shared" si="17"/>
        <v>812.36666666666667</v>
      </c>
      <c r="AB53" s="6">
        <f t="shared" si="5"/>
        <v>5887.0000000000009</v>
      </c>
      <c r="AC53" s="7">
        <f t="shared" si="3"/>
        <v>5675.6333333333332</v>
      </c>
      <c r="AD53" s="18"/>
      <c r="AE53" s="18"/>
    </row>
    <row r="54" spans="1:31" x14ac:dyDescent="0.15">
      <c r="A54" s="90" t="s">
        <v>31</v>
      </c>
      <c r="B54" s="23">
        <f t="shared" ref="B54:AA54" si="18">+B22/$B$65</f>
        <v>619.06666666666672</v>
      </c>
      <c r="C54" s="23">
        <f t="shared" si="18"/>
        <v>748.26666666666665</v>
      </c>
      <c r="D54" s="23">
        <f t="shared" si="18"/>
        <v>197.46666666666667</v>
      </c>
      <c r="E54" s="23">
        <f t="shared" si="18"/>
        <v>313.03333333333336</v>
      </c>
      <c r="F54" s="23">
        <f t="shared" si="18"/>
        <v>377.73333333333335</v>
      </c>
      <c r="G54" s="23">
        <f t="shared" si="18"/>
        <v>739.26666666666665</v>
      </c>
      <c r="H54" s="23">
        <f t="shared" si="18"/>
        <v>771.06666666666672</v>
      </c>
      <c r="I54" s="23">
        <f t="shared" si="18"/>
        <v>823.66666666666663</v>
      </c>
      <c r="J54" s="23">
        <f t="shared" si="18"/>
        <v>190.03333333333333</v>
      </c>
      <c r="K54" s="23">
        <f t="shared" si="18"/>
        <v>54.266666666666666</v>
      </c>
      <c r="L54" s="23">
        <f t="shared" si="18"/>
        <v>452.06666666666666</v>
      </c>
      <c r="M54" s="23">
        <f t="shared" si="18"/>
        <v>172.1</v>
      </c>
      <c r="N54" s="23">
        <f t="shared" si="18"/>
        <v>664.13333333333333</v>
      </c>
      <c r="O54" s="23">
        <f t="shared" si="18"/>
        <v>575.9</v>
      </c>
      <c r="P54" s="23">
        <f t="shared" si="18"/>
        <v>329.83333333333331</v>
      </c>
      <c r="Q54" s="23">
        <f t="shared" si="18"/>
        <v>372.8</v>
      </c>
      <c r="R54" s="23">
        <f t="shared" si="18"/>
        <v>350.16666666666669</v>
      </c>
      <c r="S54" s="23">
        <f t="shared" si="18"/>
        <v>495.66666666666669</v>
      </c>
      <c r="T54" s="23">
        <f t="shared" si="18"/>
        <v>132.19999999999999</v>
      </c>
      <c r="U54" s="23">
        <f t="shared" si="18"/>
        <v>31.066666666666666</v>
      </c>
      <c r="V54" s="23">
        <f t="shared" si="18"/>
        <v>537.83333333333337</v>
      </c>
      <c r="W54" s="23">
        <f t="shared" si="18"/>
        <v>295.89999999999998</v>
      </c>
      <c r="X54" s="23">
        <f t="shared" si="18"/>
        <v>341.36666666666667</v>
      </c>
      <c r="Y54" s="23">
        <f t="shared" si="18"/>
        <v>200.13333333333333</v>
      </c>
      <c r="Z54" s="23">
        <f t="shared" si="18"/>
        <v>427.43333333333334</v>
      </c>
      <c r="AA54" s="23">
        <f t="shared" si="18"/>
        <v>838.8</v>
      </c>
      <c r="AB54" s="4">
        <f t="shared" si="5"/>
        <v>5390.4</v>
      </c>
      <c r="AC54" s="5">
        <f t="shared" si="3"/>
        <v>5660.8666666666668</v>
      </c>
      <c r="AD54" s="18"/>
      <c r="AE54" s="18"/>
    </row>
    <row r="55" spans="1:31" x14ac:dyDescent="0.15">
      <c r="A55" s="91" t="s">
        <v>32</v>
      </c>
      <c r="B55" s="23">
        <f t="shared" ref="B55:AA55" si="19">+B23/$B$65</f>
        <v>639.6</v>
      </c>
      <c r="C55" s="23">
        <f t="shared" si="19"/>
        <v>652.23333333333335</v>
      </c>
      <c r="D55" s="23">
        <f t="shared" si="19"/>
        <v>139</v>
      </c>
      <c r="E55" s="23">
        <f t="shared" si="19"/>
        <v>297.53333333333336</v>
      </c>
      <c r="F55" s="23">
        <f t="shared" si="19"/>
        <v>298.60000000000002</v>
      </c>
      <c r="G55" s="23">
        <f t="shared" si="19"/>
        <v>823.83333333333337</v>
      </c>
      <c r="H55" s="23">
        <f t="shared" si="19"/>
        <v>700.5</v>
      </c>
      <c r="I55" s="23">
        <f t="shared" si="19"/>
        <v>812.8</v>
      </c>
      <c r="J55" s="23">
        <f t="shared" si="19"/>
        <v>183.26666666666668</v>
      </c>
      <c r="K55" s="23">
        <f t="shared" si="19"/>
        <v>52.333333333333336</v>
      </c>
      <c r="L55" s="23">
        <f t="shared" si="19"/>
        <v>476.16666666666669</v>
      </c>
      <c r="M55" s="23">
        <f t="shared" si="19"/>
        <v>152.69999999999999</v>
      </c>
      <c r="N55" s="23">
        <f t="shared" si="19"/>
        <v>720.23333333333335</v>
      </c>
      <c r="O55" s="23">
        <f t="shared" si="19"/>
        <v>554.20000000000005</v>
      </c>
      <c r="P55" s="23">
        <f t="shared" si="19"/>
        <v>256.03333333333336</v>
      </c>
      <c r="Q55" s="23">
        <f t="shared" si="19"/>
        <v>370.46666666666664</v>
      </c>
      <c r="R55" s="23">
        <f t="shared" si="19"/>
        <v>271.73333333333335</v>
      </c>
      <c r="S55" s="23">
        <f t="shared" si="19"/>
        <v>466.06666666666666</v>
      </c>
      <c r="T55" s="23">
        <f t="shared" si="19"/>
        <v>87.8</v>
      </c>
      <c r="U55" s="23">
        <f t="shared" si="19"/>
        <v>32.1</v>
      </c>
      <c r="V55" s="23">
        <f t="shared" si="19"/>
        <v>572.79999999999995</v>
      </c>
      <c r="W55" s="23">
        <f t="shared" si="19"/>
        <v>265.60000000000002</v>
      </c>
      <c r="X55" s="23">
        <f t="shared" si="19"/>
        <v>248.06666666666666</v>
      </c>
      <c r="Y55" s="23">
        <f t="shared" si="19"/>
        <v>184.66666666666666</v>
      </c>
      <c r="Z55" s="23">
        <f t="shared" si="19"/>
        <v>338.33333333333331</v>
      </c>
      <c r="AA55" s="23">
        <f t="shared" si="19"/>
        <v>719.9666666666667</v>
      </c>
      <c r="AB55" s="6">
        <f t="shared" si="5"/>
        <v>4932.1333333333332</v>
      </c>
      <c r="AC55" s="7">
        <f t="shared" si="3"/>
        <v>5384.5000000000018</v>
      </c>
      <c r="AD55" s="18"/>
      <c r="AE55" s="18"/>
    </row>
    <row r="56" spans="1:31" x14ac:dyDescent="0.15">
      <c r="A56" s="90" t="s">
        <v>33</v>
      </c>
      <c r="B56" s="23">
        <f t="shared" ref="B56:AA56" si="20">+B24/$B$65</f>
        <v>354.1</v>
      </c>
      <c r="C56" s="23">
        <f t="shared" si="20"/>
        <v>503.53333333333336</v>
      </c>
      <c r="D56" s="23">
        <f t="shared" si="20"/>
        <v>75.533333333333331</v>
      </c>
      <c r="E56" s="23">
        <f t="shared" si="20"/>
        <v>256.8</v>
      </c>
      <c r="F56" s="23">
        <f t="shared" si="20"/>
        <v>201.43333333333334</v>
      </c>
      <c r="G56" s="23">
        <f t="shared" si="20"/>
        <v>651.83333333333337</v>
      </c>
      <c r="H56" s="23">
        <f t="shared" si="20"/>
        <v>507.76666666666665</v>
      </c>
      <c r="I56" s="23">
        <f t="shared" si="20"/>
        <v>626.20000000000005</v>
      </c>
      <c r="J56" s="23">
        <f t="shared" si="20"/>
        <v>89.066666666666663</v>
      </c>
      <c r="K56" s="23">
        <f t="shared" si="20"/>
        <v>48.266666666666666</v>
      </c>
      <c r="L56" s="23">
        <f t="shared" si="20"/>
        <v>360.3</v>
      </c>
      <c r="M56" s="23">
        <f t="shared" si="20"/>
        <v>136.93333333333334</v>
      </c>
      <c r="N56" s="23">
        <f t="shared" si="20"/>
        <v>469.43333333333334</v>
      </c>
      <c r="O56" s="23">
        <f t="shared" si="20"/>
        <v>469.36666666666667</v>
      </c>
      <c r="P56" s="23">
        <f t="shared" si="20"/>
        <v>168.96666666666667</v>
      </c>
      <c r="Q56" s="23">
        <f t="shared" si="20"/>
        <v>295.3</v>
      </c>
      <c r="R56" s="23">
        <f t="shared" si="20"/>
        <v>228.26666666666668</v>
      </c>
      <c r="S56" s="23">
        <f t="shared" si="20"/>
        <v>374.7</v>
      </c>
      <c r="T56" s="23">
        <f t="shared" si="20"/>
        <v>39.833333333333336</v>
      </c>
      <c r="U56" s="23">
        <f t="shared" si="20"/>
        <v>40.633333333333333</v>
      </c>
      <c r="V56" s="23">
        <f t="shared" si="20"/>
        <v>450.76666666666665</v>
      </c>
      <c r="W56" s="23">
        <f t="shared" si="20"/>
        <v>182.76666666666668</v>
      </c>
      <c r="X56" s="23">
        <f t="shared" si="20"/>
        <v>167.16666666666666</v>
      </c>
      <c r="Y56" s="23">
        <f t="shared" si="20"/>
        <v>136</v>
      </c>
      <c r="Z56" s="23">
        <f t="shared" si="20"/>
        <v>240.8</v>
      </c>
      <c r="AA56" s="23">
        <f t="shared" si="20"/>
        <v>573.76666666666665</v>
      </c>
      <c r="AB56" s="4">
        <f t="shared" si="5"/>
        <v>3353.4333333333338</v>
      </c>
      <c r="AC56" s="5">
        <f t="shared" si="3"/>
        <v>4296.1000000000004</v>
      </c>
      <c r="AD56" s="18"/>
      <c r="AE56" s="18"/>
    </row>
    <row r="57" spans="1:31" x14ac:dyDescent="0.15">
      <c r="A57" s="91" t="s">
        <v>34</v>
      </c>
      <c r="B57" s="23">
        <f t="shared" ref="B57:AA57" si="21">+B25/$B$65</f>
        <v>28.133333333333333</v>
      </c>
      <c r="C57" s="23">
        <f t="shared" si="21"/>
        <v>281.3</v>
      </c>
      <c r="D57" s="23">
        <f t="shared" si="21"/>
        <v>17.100000000000001</v>
      </c>
      <c r="E57" s="23">
        <f t="shared" si="21"/>
        <v>154.46666666666667</v>
      </c>
      <c r="F57" s="23">
        <f t="shared" si="21"/>
        <v>43.366666666666667</v>
      </c>
      <c r="G57" s="23">
        <f t="shared" si="21"/>
        <v>314.26666666666665</v>
      </c>
      <c r="H57" s="23">
        <f t="shared" si="21"/>
        <v>117.7</v>
      </c>
      <c r="I57" s="23">
        <f t="shared" si="21"/>
        <v>290.06666666666666</v>
      </c>
      <c r="J57" s="23">
        <f t="shared" si="21"/>
        <v>22.033333333333335</v>
      </c>
      <c r="K57" s="23">
        <f t="shared" si="21"/>
        <v>33.966666666666669</v>
      </c>
      <c r="L57" s="23">
        <f t="shared" si="21"/>
        <v>219.83333333333334</v>
      </c>
      <c r="M57" s="23">
        <f t="shared" si="21"/>
        <v>54.466666666666669</v>
      </c>
      <c r="N57" s="23">
        <f t="shared" si="21"/>
        <v>176.4</v>
      </c>
      <c r="O57" s="23">
        <f t="shared" si="21"/>
        <v>204.06666666666666</v>
      </c>
      <c r="P57" s="23">
        <f t="shared" si="21"/>
        <v>79.400000000000006</v>
      </c>
      <c r="Q57" s="23">
        <f t="shared" si="21"/>
        <v>125.53333333333333</v>
      </c>
      <c r="R57" s="23">
        <f t="shared" si="21"/>
        <v>90.4</v>
      </c>
      <c r="S57" s="23">
        <f t="shared" si="21"/>
        <v>164.23333333333332</v>
      </c>
      <c r="T57" s="23">
        <f t="shared" si="21"/>
        <v>23.066666666666666</v>
      </c>
      <c r="U57" s="23">
        <f t="shared" si="21"/>
        <v>42.833333333333336</v>
      </c>
      <c r="V57" s="23">
        <f t="shared" si="21"/>
        <v>138.53333333333333</v>
      </c>
      <c r="W57" s="23">
        <f t="shared" si="21"/>
        <v>76.63333333333334</v>
      </c>
      <c r="X57" s="23">
        <f t="shared" si="21"/>
        <v>62.233333333333334</v>
      </c>
      <c r="Y57" s="23">
        <f t="shared" si="21"/>
        <v>82.13333333333334</v>
      </c>
      <c r="Z57" s="23">
        <f t="shared" si="21"/>
        <v>159.76666666666668</v>
      </c>
      <c r="AA57" s="23">
        <f t="shared" si="21"/>
        <v>255.13333333333333</v>
      </c>
      <c r="AB57" s="6">
        <f t="shared" si="5"/>
        <v>1177.9666666666667</v>
      </c>
      <c r="AC57" s="7">
        <f t="shared" si="3"/>
        <v>2079.1</v>
      </c>
      <c r="AD57" s="18"/>
      <c r="AE57" s="18"/>
    </row>
    <row r="58" spans="1:31" x14ac:dyDescent="0.15">
      <c r="A58" s="90" t="s">
        <v>35</v>
      </c>
      <c r="B58" s="23">
        <f t="shared" ref="B58:AA58" si="22">+B26/$B$65</f>
        <v>0</v>
      </c>
      <c r="C58" s="23">
        <f t="shared" si="22"/>
        <v>82.333333333333329</v>
      </c>
      <c r="D58" s="23">
        <f t="shared" si="22"/>
        <v>1.1333333333333333</v>
      </c>
      <c r="E58" s="23">
        <f t="shared" si="22"/>
        <v>51.1</v>
      </c>
      <c r="F58" s="23">
        <f t="shared" si="22"/>
        <v>0.93333333333333335</v>
      </c>
      <c r="G58" s="23">
        <f t="shared" si="22"/>
        <v>60.4</v>
      </c>
      <c r="H58" s="23">
        <f t="shared" si="22"/>
        <v>10.5</v>
      </c>
      <c r="I58" s="23">
        <f t="shared" si="22"/>
        <v>64</v>
      </c>
      <c r="J58" s="23">
        <f t="shared" si="22"/>
        <v>4.0666666666666664</v>
      </c>
      <c r="K58" s="23">
        <f t="shared" si="22"/>
        <v>7.4333333333333336</v>
      </c>
      <c r="L58" s="23">
        <f t="shared" si="22"/>
        <v>28.2</v>
      </c>
      <c r="M58" s="23">
        <f t="shared" si="22"/>
        <v>6.7666666666666666</v>
      </c>
      <c r="N58" s="23">
        <f t="shared" si="22"/>
        <v>17</v>
      </c>
      <c r="O58" s="23">
        <f t="shared" si="22"/>
        <v>19.166666666666668</v>
      </c>
      <c r="P58" s="23">
        <f t="shared" si="22"/>
        <v>9.9333333333333336</v>
      </c>
      <c r="Q58" s="23">
        <f t="shared" si="22"/>
        <v>15.466666666666667</v>
      </c>
      <c r="R58" s="23">
        <f t="shared" si="22"/>
        <v>10.8</v>
      </c>
      <c r="S58" s="23">
        <f t="shared" si="22"/>
        <v>12.466666666666667</v>
      </c>
      <c r="T58" s="23">
        <f t="shared" si="22"/>
        <v>3.0333333333333332</v>
      </c>
      <c r="U58" s="23">
        <f t="shared" si="22"/>
        <v>4.0333333333333332</v>
      </c>
      <c r="V58" s="23">
        <f t="shared" si="22"/>
        <v>8.5666666666666664</v>
      </c>
      <c r="W58" s="23">
        <f t="shared" si="22"/>
        <v>6.2</v>
      </c>
      <c r="X58" s="23">
        <f t="shared" si="22"/>
        <v>8</v>
      </c>
      <c r="Y58" s="23">
        <f t="shared" si="22"/>
        <v>12.766666666666667</v>
      </c>
      <c r="Z58" s="23">
        <f t="shared" si="22"/>
        <v>17.266666666666666</v>
      </c>
      <c r="AA58" s="23">
        <f t="shared" si="22"/>
        <v>36</v>
      </c>
      <c r="AB58" s="4">
        <f t="shared" si="5"/>
        <v>119.43333333333332</v>
      </c>
      <c r="AC58" s="5">
        <f t="shared" si="3"/>
        <v>378.13333333333333</v>
      </c>
      <c r="AD58" s="18"/>
      <c r="AE58" s="18"/>
    </row>
    <row r="59" spans="1:31" x14ac:dyDescent="0.15">
      <c r="A59" s="91" t="s">
        <v>36</v>
      </c>
      <c r="B59" s="23">
        <f t="shared" ref="B59:AA59" si="23">+B27/$B$65</f>
        <v>0</v>
      </c>
      <c r="C59" s="23">
        <f t="shared" si="23"/>
        <v>5.4</v>
      </c>
      <c r="D59" s="23">
        <f t="shared" si="23"/>
        <v>3.3333333333333333E-2</v>
      </c>
      <c r="E59" s="23">
        <f t="shared" si="23"/>
        <v>3.4</v>
      </c>
      <c r="F59" s="23">
        <f t="shared" si="23"/>
        <v>0</v>
      </c>
      <c r="G59" s="23">
        <f t="shared" si="23"/>
        <v>0.93333333333333335</v>
      </c>
      <c r="H59" s="23">
        <f t="shared" si="23"/>
        <v>3.3333333333333333E-2</v>
      </c>
      <c r="I59" s="23">
        <f t="shared" si="23"/>
        <v>1.0333333333333334</v>
      </c>
      <c r="J59" s="23">
        <f t="shared" si="23"/>
        <v>0</v>
      </c>
      <c r="K59" s="23">
        <f t="shared" si="23"/>
        <v>3.3333333333333333E-2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3.3333333333333333E-2</v>
      </c>
      <c r="Z59" s="23">
        <f t="shared" si="23"/>
        <v>0</v>
      </c>
      <c r="AA59" s="23">
        <f t="shared" si="23"/>
        <v>0</v>
      </c>
      <c r="AB59" s="6">
        <f t="shared" si="5"/>
        <v>6.6666666666666666E-2</v>
      </c>
      <c r="AC59" s="7">
        <f t="shared" si="3"/>
        <v>10.833333333333334</v>
      </c>
      <c r="AD59" s="18"/>
      <c r="AE59" s="18"/>
    </row>
    <row r="60" spans="1:31" x14ac:dyDescent="0.15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15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 x14ac:dyDescent="0.2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 x14ac:dyDescent="0.2">
      <c r="A63" s="9" t="s">
        <v>47</v>
      </c>
      <c r="B63" s="53">
        <f>SUM(B39:B62)</f>
        <v>7827.633333333335</v>
      </c>
      <c r="C63" s="48">
        <f t="shared" ref="C63:AC63" si="25">SUM(C39:C62)</f>
        <v>8412.3333333333339</v>
      </c>
      <c r="D63" s="53">
        <f t="shared" si="25"/>
        <v>3315.3333333333339</v>
      </c>
      <c r="E63" s="48">
        <f t="shared" si="25"/>
        <v>4072.1333333333332</v>
      </c>
      <c r="F63" s="53">
        <f t="shared" si="25"/>
        <v>7311.7666666666673</v>
      </c>
      <c r="G63" s="48">
        <f t="shared" si="25"/>
        <v>6588.8333333333321</v>
      </c>
      <c r="H63" s="53">
        <f t="shared" si="25"/>
        <v>10217.400000000001</v>
      </c>
      <c r="I63" s="48">
        <f t="shared" si="25"/>
        <v>9842.6666666666679</v>
      </c>
      <c r="J63" s="53">
        <f t="shared" si="25"/>
        <v>2015.2666666666664</v>
      </c>
      <c r="K63" s="53">
        <f t="shared" si="25"/>
        <v>1684.5333333333335</v>
      </c>
      <c r="L63" s="53">
        <f t="shared" si="25"/>
        <v>4822.8666666666668</v>
      </c>
      <c r="M63" s="48">
        <f t="shared" si="25"/>
        <v>4457.333333333333</v>
      </c>
      <c r="N63" s="53">
        <f t="shared" si="25"/>
        <v>9084.0666666666639</v>
      </c>
      <c r="O63" s="48">
        <f t="shared" si="25"/>
        <v>9314.4</v>
      </c>
      <c r="P63" s="53">
        <f t="shared" si="25"/>
        <v>4898.4333333333334</v>
      </c>
      <c r="Q63" s="48">
        <f t="shared" si="25"/>
        <v>4544.8333333333339</v>
      </c>
      <c r="R63" s="53">
        <f t="shared" si="25"/>
        <v>5818.2333333333336</v>
      </c>
      <c r="S63" s="48">
        <f t="shared" si="25"/>
        <v>5698.2333333333336</v>
      </c>
      <c r="T63" s="53">
        <f>SUM(T39:T62)</f>
        <v>1395.5333333333331</v>
      </c>
      <c r="U63" s="48">
        <f t="shared" si="25"/>
        <v>1162.4666666666665</v>
      </c>
      <c r="V63" s="53">
        <f t="shared" si="25"/>
        <v>5554</v>
      </c>
      <c r="W63" s="48">
        <f t="shared" si="25"/>
        <v>5403.6666666666661</v>
      </c>
      <c r="X63" s="53">
        <f t="shared" si="25"/>
        <v>4174.9000000000005</v>
      </c>
      <c r="Y63" s="48">
        <f t="shared" si="25"/>
        <v>2865.6666666666665</v>
      </c>
      <c r="Z63" s="53">
        <f t="shared" si="25"/>
        <v>7669.4333333333325</v>
      </c>
      <c r="AA63" s="53">
        <f t="shared" si="25"/>
        <v>9824.8333333333339</v>
      </c>
      <c r="AB63" s="53">
        <f>AB31/B65</f>
        <v>74104.866666666669</v>
      </c>
      <c r="AC63" s="49">
        <f t="shared" si="25"/>
        <v>73871.933333333349</v>
      </c>
    </row>
    <row r="64" spans="1:31" ht="17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15">
      <c r="A65" s="8" t="s">
        <v>82</v>
      </c>
      <c r="B65" s="8">
        <f>COUNTIF('Daily Total'!G7:G36,"&gt;0")</f>
        <v>30</v>
      </c>
      <c r="C65" s="18"/>
    </row>
    <row r="66" spans="1:31" x14ac:dyDescent="0.15">
      <c r="B66" s="18"/>
      <c r="C66" s="18"/>
    </row>
    <row r="67" spans="1:31" x14ac:dyDescent="0.15">
      <c r="A67" s="46" t="s">
        <v>50</v>
      </c>
      <c r="B67" s="18"/>
      <c r="C67" s="18"/>
    </row>
    <row r="68" spans="1:31" ht="14" thickBot="1" x14ac:dyDescent="0.2">
      <c r="B68" s="18"/>
      <c r="C68" s="18"/>
    </row>
    <row r="69" spans="1:31" ht="15" thickTop="1" thickBot="1" x14ac:dyDescent="0.2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 x14ac:dyDescent="0.15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15">
      <c r="A72" s="90" t="s">
        <v>17</v>
      </c>
      <c r="B72" s="85">
        <f>B8/B31</f>
        <v>1.3456600334711641E-2</v>
      </c>
      <c r="C72" s="86">
        <f t="shared" ref="C72:AC72" si="27">C8/C31</f>
        <v>3.9624361057177956E-6</v>
      </c>
      <c r="D72" s="85">
        <f t="shared" si="27"/>
        <v>1.9696360345867685E-2</v>
      </c>
      <c r="E72" s="86">
        <f t="shared" si="27"/>
        <v>1.637143512000262E-4</v>
      </c>
      <c r="F72" s="85">
        <f t="shared" si="27"/>
        <v>2.6017423969583276E-2</v>
      </c>
      <c r="G72" s="86">
        <f t="shared" si="27"/>
        <v>3.2378013305339845E-4</v>
      </c>
      <c r="H72" s="85">
        <f t="shared" si="27"/>
        <v>1.3313889378250175E-2</v>
      </c>
      <c r="I72" s="86">
        <f t="shared" si="27"/>
        <v>1.6831481983202385E-3</v>
      </c>
      <c r="J72" s="85">
        <f t="shared" si="27"/>
        <v>2.9938138873267391E-3</v>
      </c>
      <c r="K72" s="86">
        <f t="shared" si="27"/>
        <v>3.621180940319772E-3</v>
      </c>
      <c r="L72" s="85">
        <f t="shared" si="27"/>
        <v>1.5274456409051325E-3</v>
      </c>
      <c r="M72" s="86">
        <f t="shared" si="27"/>
        <v>4.0308106491175593E-3</v>
      </c>
      <c r="N72" s="85">
        <f t="shared" si="27"/>
        <v>3.4235768121472763E-3</v>
      </c>
      <c r="O72" s="86">
        <f t="shared" si="27"/>
        <v>2.5587620601792206E-3</v>
      </c>
      <c r="P72" s="85">
        <f t="shared" si="27"/>
        <v>3.1983014977577866E-3</v>
      </c>
      <c r="Q72" s="86">
        <f t="shared" si="27"/>
        <v>2.2369723862261178E-3</v>
      </c>
      <c r="R72" s="85">
        <f t="shared" si="27"/>
        <v>1.0484282170418282E-3</v>
      </c>
      <c r="S72" s="86">
        <f t="shared" si="27"/>
        <v>5.0892966825975307E-4</v>
      </c>
      <c r="T72" s="85">
        <f t="shared" si="27"/>
        <v>2.1497157598050924E-4</v>
      </c>
      <c r="U72" s="86">
        <f t="shared" si="27"/>
        <v>0</v>
      </c>
      <c r="V72" s="85">
        <f t="shared" si="27"/>
        <v>1.2003360941063498E-5</v>
      </c>
      <c r="W72" s="86">
        <f t="shared" si="27"/>
        <v>0</v>
      </c>
      <c r="X72" s="85">
        <f t="shared" si="27"/>
        <v>2.3952669525018563E-5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7.6058882322618485E-3</v>
      </c>
      <c r="AC72" s="106">
        <f t="shared" si="27"/>
        <v>1.0879188216724621E-3</v>
      </c>
      <c r="AD72" s="18"/>
      <c r="AE72" s="18"/>
    </row>
    <row r="73" spans="1:31" x14ac:dyDescent="0.15">
      <c r="A73" s="91" t="s">
        <v>18</v>
      </c>
      <c r="B73" s="85">
        <f>B9/B31</f>
        <v>5.3813626085364247E-2</v>
      </c>
      <c r="C73" s="86">
        <f t="shared" ref="C73:AC73" si="28">C9/C31</f>
        <v>6.6172682965487178E-4</v>
      </c>
      <c r="D73" s="85">
        <f t="shared" si="28"/>
        <v>5.4011662980092502E-2</v>
      </c>
      <c r="E73" s="86">
        <f t="shared" si="28"/>
        <v>1.1214433057201794E-3</v>
      </c>
      <c r="F73" s="85">
        <f t="shared" si="28"/>
        <v>6.3710092864013718E-2</v>
      </c>
      <c r="G73" s="86">
        <f t="shared" si="28"/>
        <v>2.2411656084789923E-3</v>
      </c>
      <c r="H73" s="85">
        <f t="shared" si="28"/>
        <v>3.6092026020970759E-2</v>
      </c>
      <c r="I73" s="86">
        <f t="shared" si="28"/>
        <v>9.8990788404226503E-3</v>
      </c>
      <c r="J73" s="85">
        <f t="shared" si="28"/>
        <v>1.7880181282874063E-2</v>
      </c>
      <c r="K73" s="86">
        <f t="shared" si="28"/>
        <v>2.5486781700174134E-2</v>
      </c>
      <c r="L73" s="85">
        <f t="shared" si="28"/>
        <v>1.6248980550986274E-2</v>
      </c>
      <c r="M73" s="86">
        <f t="shared" si="28"/>
        <v>3.1872569548309901E-2</v>
      </c>
      <c r="N73" s="85">
        <f t="shared" si="28"/>
        <v>3.1494705014641022E-2</v>
      </c>
      <c r="O73" s="86">
        <f t="shared" si="28"/>
        <v>3.2812992069626956E-2</v>
      </c>
      <c r="P73" s="85">
        <f t="shared" si="28"/>
        <v>3.302416418855008E-2</v>
      </c>
      <c r="Q73" s="86">
        <f t="shared" si="28"/>
        <v>4.5560893322087355E-2</v>
      </c>
      <c r="R73" s="85">
        <f t="shared" si="28"/>
        <v>2.634247509266845E-2</v>
      </c>
      <c r="S73" s="86">
        <f t="shared" si="28"/>
        <v>2.6914774754748547E-2</v>
      </c>
      <c r="T73" s="85">
        <f t="shared" si="28"/>
        <v>1.511966751062915E-2</v>
      </c>
      <c r="U73" s="86">
        <f t="shared" si="28"/>
        <v>5.2704020186958765E-2</v>
      </c>
      <c r="V73" s="85">
        <f t="shared" si="28"/>
        <v>1.96975153042852E-2</v>
      </c>
      <c r="W73" s="86">
        <f t="shared" si="28"/>
        <v>3.1978286348775524E-2</v>
      </c>
      <c r="X73" s="85">
        <f t="shared" si="28"/>
        <v>3.29029837042005E-2</v>
      </c>
      <c r="Y73" s="86">
        <f t="shared" si="28"/>
        <v>4.0781668023729206E-2</v>
      </c>
      <c r="Z73" s="85">
        <f t="shared" si="28"/>
        <v>4.0724434225909781E-2</v>
      </c>
      <c r="AA73" s="85">
        <f t="shared" si="28"/>
        <v>2.0343008363161375E-2</v>
      </c>
      <c r="AB73" s="105">
        <f t="shared" si="28"/>
        <v>3.684823218987867E-2</v>
      </c>
      <c r="AC73" s="106">
        <f t="shared" si="28"/>
        <v>2.0633005408459144E-2</v>
      </c>
      <c r="AD73" s="18"/>
      <c r="AE73" s="18"/>
    </row>
    <row r="74" spans="1:31" x14ac:dyDescent="0.15">
      <c r="A74" s="90" t="s">
        <v>19</v>
      </c>
      <c r="B74" s="85">
        <f>B10/B31</f>
        <v>7.2980764726673447E-2</v>
      </c>
      <c r="C74" s="86">
        <f t="shared" ref="C74:AC74" si="29">C10/C31</f>
        <v>2.4682014502516145E-2</v>
      </c>
      <c r="D74" s="85">
        <f t="shared" si="29"/>
        <v>6.9706414639050876E-2</v>
      </c>
      <c r="E74" s="86">
        <f t="shared" si="29"/>
        <v>3.9160472807046265E-2</v>
      </c>
      <c r="F74" s="85">
        <f t="shared" si="29"/>
        <v>6.7252328438635448E-2</v>
      </c>
      <c r="G74" s="86">
        <f t="shared" si="29"/>
        <v>4.0265094983937467E-2</v>
      </c>
      <c r="H74" s="85">
        <f t="shared" si="29"/>
        <v>5.7627184998140429E-2</v>
      </c>
      <c r="I74" s="86">
        <f t="shared" si="29"/>
        <v>4.3274180438905449E-2</v>
      </c>
      <c r="J74" s="85">
        <f t="shared" si="29"/>
        <v>3.7232458897085582E-2</v>
      </c>
      <c r="K74" s="86">
        <f t="shared" si="29"/>
        <v>8.3900585721070134E-2</v>
      </c>
      <c r="L74" s="85">
        <f t="shared" si="29"/>
        <v>4.5484704809034736E-2</v>
      </c>
      <c r="M74" s="86">
        <f t="shared" si="29"/>
        <v>6.9443613520789704E-2</v>
      </c>
      <c r="N74" s="85">
        <f t="shared" si="29"/>
        <v>6.0736380916036135E-2</v>
      </c>
      <c r="O74" s="86">
        <f t="shared" si="29"/>
        <v>6.7204185633714109E-2</v>
      </c>
      <c r="P74" s="85">
        <f t="shared" si="29"/>
        <v>7.5772525909644575E-2</v>
      </c>
      <c r="Q74" s="86">
        <f t="shared" si="29"/>
        <v>6.7123840258168616E-2</v>
      </c>
      <c r="R74" s="85">
        <f t="shared" si="29"/>
        <v>6.3318189370198286E-2</v>
      </c>
      <c r="S74" s="86">
        <f t="shared" si="29"/>
        <v>4.7014571767857873E-2</v>
      </c>
      <c r="T74" s="85">
        <f t="shared" si="29"/>
        <v>4.0080256055032723E-2</v>
      </c>
      <c r="U74" s="86">
        <f t="shared" si="29"/>
        <v>0.1183116361759477</v>
      </c>
      <c r="V74" s="85">
        <f t="shared" si="29"/>
        <v>4.4268395150642181E-2</v>
      </c>
      <c r="W74" s="86">
        <f t="shared" si="29"/>
        <v>6.2932576645487626E-2</v>
      </c>
      <c r="X74" s="85">
        <f t="shared" si="29"/>
        <v>6.3051410413023867E-2</v>
      </c>
      <c r="Y74" s="86">
        <f t="shared" si="29"/>
        <v>7.6829126439455622E-2</v>
      </c>
      <c r="Z74" s="85">
        <f t="shared" si="29"/>
        <v>6.4359383352963928E-2</v>
      </c>
      <c r="AA74" s="85">
        <f t="shared" si="29"/>
        <v>4.4910006955164637E-2</v>
      </c>
      <c r="AB74" s="105">
        <f t="shared" si="29"/>
        <v>6.1092253950032968E-2</v>
      </c>
      <c r="AC74" s="106">
        <f t="shared" si="29"/>
        <v>5.2078416791582552E-2</v>
      </c>
      <c r="AD74" s="18"/>
      <c r="AE74" s="18"/>
    </row>
    <row r="75" spans="1:31" x14ac:dyDescent="0.15">
      <c r="A75" s="91" t="s">
        <v>20</v>
      </c>
      <c r="B75" s="85">
        <f>B11/B31</f>
        <v>7.1043184615188076E-2</v>
      </c>
      <c r="C75" s="86">
        <f t="shared" ref="C75:AC75" si="30">C11/C31</f>
        <v>4.8056425090145419E-2</v>
      </c>
      <c r="D75" s="85">
        <f t="shared" si="30"/>
        <v>6.7936859038809569E-2</v>
      </c>
      <c r="E75" s="86">
        <f t="shared" si="30"/>
        <v>6.2809010837890047E-2</v>
      </c>
      <c r="F75" s="85">
        <f t="shared" si="30"/>
        <v>7.0771769704540174E-2</v>
      </c>
      <c r="G75" s="86">
        <f t="shared" si="30"/>
        <v>4.9897553942276074E-2</v>
      </c>
      <c r="H75" s="85">
        <f t="shared" si="30"/>
        <v>6.4843632757191974E-2</v>
      </c>
      <c r="I75" s="86">
        <f t="shared" si="30"/>
        <v>5.4460173394743974E-2</v>
      </c>
      <c r="J75" s="85">
        <f t="shared" si="30"/>
        <v>4.6743193622018592E-2</v>
      </c>
      <c r="K75" s="86">
        <f t="shared" si="30"/>
        <v>0.10988206427101473</v>
      </c>
      <c r="L75" s="85">
        <f t="shared" si="30"/>
        <v>4.3148611475885709E-2</v>
      </c>
      <c r="M75" s="86">
        <f t="shared" si="30"/>
        <v>9.7277894107089438E-2</v>
      </c>
      <c r="N75" s="85">
        <f t="shared" si="30"/>
        <v>6.9627406227754096E-2</v>
      </c>
      <c r="O75" s="86">
        <f t="shared" si="30"/>
        <v>8.2420767843339349E-2</v>
      </c>
      <c r="P75" s="85">
        <f t="shared" si="30"/>
        <v>8.2488959054935931E-2</v>
      </c>
      <c r="Q75" s="86">
        <f t="shared" si="30"/>
        <v>7.4494847629175992E-2</v>
      </c>
      <c r="R75" s="85">
        <f t="shared" si="30"/>
        <v>7.9044612625825711E-2</v>
      </c>
      <c r="S75" s="86">
        <f t="shared" si="30"/>
        <v>5.6292301122570151E-2</v>
      </c>
      <c r="T75" s="85">
        <f t="shared" si="30"/>
        <v>7.5861080590455265E-2</v>
      </c>
      <c r="U75" s="86">
        <f t="shared" si="30"/>
        <v>0.14368870791994034</v>
      </c>
      <c r="V75" s="85">
        <f t="shared" si="30"/>
        <v>4.8181490817428882E-2</v>
      </c>
      <c r="W75" s="86">
        <f t="shared" si="30"/>
        <v>7.7231509468879161E-2</v>
      </c>
      <c r="X75" s="85">
        <f t="shared" si="30"/>
        <v>7.6840163836259551E-2</v>
      </c>
      <c r="Y75" s="86">
        <f t="shared" si="30"/>
        <v>0.10054670233802489</v>
      </c>
      <c r="Z75" s="85">
        <f t="shared" si="30"/>
        <v>6.8879491314004074E-2</v>
      </c>
      <c r="AA75" s="85">
        <f t="shared" si="30"/>
        <v>5.7561621062274172E-2</v>
      </c>
      <c r="AB75" s="105">
        <f t="shared" si="30"/>
        <v>6.7237599329958542E-2</v>
      </c>
      <c r="AC75" s="106">
        <f t="shared" si="30"/>
        <v>6.7801122483144252E-2</v>
      </c>
      <c r="AD75" s="18"/>
      <c r="AE75" s="18"/>
    </row>
    <row r="76" spans="1:31" x14ac:dyDescent="0.15">
      <c r="A76" s="90" t="s">
        <v>21</v>
      </c>
      <c r="B76" s="85">
        <f>B12/B31</f>
        <v>7.546768073789864E-2</v>
      </c>
      <c r="C76" s="86">
        <f t="shared" ref="C76:AC76" si="31">C12/C31</f>
        <v>5.7411736735745136E-2</v>
      </c>
      <c r="D76" s="85">
        <f t="shared" si="31"/>
        <v>7.3718077619143368E-2</v>
      </c>
      <c r="E76" s="86">
        <f t="shared" si="31"/>
        <v>6.1294653089289809E-2</v>
      </c>
      <c r="F76" s="85">
        <f t="shared" si="31"/>
        <v>8.2310248777085343E-2</v>
      </c>
      <c r="G76" s="86">
        <f t="shared" si="31"/>
        <v>4.5020615688159259E-2</v>
      </c>
      <c r="H76" s="85">
        <f t="shared" si="31"/>
        <v>6.9437104025159693E-2</v>
      </c>
      <c r="I76" s="86">
        <f t="shared" si="31"/>
        <v>5.8104172311026825E-2</v>
      </c>
      <c r="J76" s="85">
        <f t="shared" si="31"/>
        <v>4.5651526679678457E-2</v>
      </c>
      <c r="K76" s="86">
        <f t="shared" si="31"/>
        <v>0.1157590628462878</v>
      </c>
      <c r="L76" s="85">
        <f t="shared" si="31"/>
        <v>4.2754654907869456E-2</v>
      </c>
      <c r="M76" s="86">
        <f t="shared" si="31"/>
        <v>0.10420281184564763</v>
      </c>
      <c r="N76" s="85">
        <f t="shared" si="31"/>
        <v>6.7451435113495425E-2</v>
      </c>
      <c r="O76" s="86">
        <f t="shared" si="31"/>
        <v>8.3408485785450487E-2</v>
      </c>
      <c r="P76" s="85">
        <f t="shared" si="31"/>
        <v>7.61672099242615E-2</v>
      </c>
      <c r="Q76" s="86">
        <f t="shared" si="31"/>
        <v>6.7439216692948042E-2</v>
      </c>
      <c r="R76" s="85">
        <f t="shared" si="31"/>
        <v>8.4298211942915091E-2</v>
      </c>
      <c r="S76" s="86">
        <f t="shared" si="31"/>
        <v>5.4081089460476052E-2</v>
      </c>
      <c r="T76" s="85">
        <f t="shared" si="31"/>
        <v>5.0781063392729184E-2</v>
      </c>
      <c r="U76" s="86">
        <f t="shared" si="31"/>
        <v>0.11925789986809658</v>
      </c>
      <c r="V76" s="85">
        <f t="shared" si="31"/>
        <v>4.5180650582163008E-2</v>
      </c>
      <c r="W76" s="86">
        <f t="shared" si="31"/>
        <v>8.0050582937511564E-2</v>
      </c>
      <c r="X76" s="85">
        <f t="shared" si="31"/>
        <v>7.2185361725230948E-2</v>
      </c>
      <c r="Y76" s="86">
        <f t="shared" si="31"/>
        <v>8.1889031057345588E-2</v>
      </c>
      <c r="Z76" s="85">
        <f t="shared" si="31"/>
        <v>6.820147511984806E-2</v>
      </c>
      <c r="AA76" s="85">
        <f t="shared" si="31"/>
        <v>5.5217221666186027E-2</v>
      </c>
      <c r="AB76" s="105">
        <f t="shared" si="31"/>
        <v>6.8378325130243361E-2</v>
      </c>
      <c r="AC76" s="106">
        <f t="shared" si="31"/>
        <v>6.7691473261382987E-2</v>
      </c>
      <c r="AD76" s="18"/>
      <c r="AE76" s="18"/>
    </row>
    <row r="77" spans="1:31" x14ac:dyDescent="0.15">
      <c r="A77" s="91" t="s">
        <v>22</v>
      </c>
      <c r="B77" s="85">
        <f>B13/B31</f>
        <v>6.8598852782237291E-2</v>
      </c>
      <c r="C77" s="86">
        <f t="shared" ref="C77:AC77" si="32">C13/C31</f>
        <v>8.0381978840591201E-2</v>
      </c>
      <c r="D77" s="85">
        <f t="shared" si="32"/>
        <v>7.6392519605871706E-2</v>
      </c>
      <c r="E77" s="86">
        <f t="shared" si="32"/>
        <v>5.4615107560328738E-2</v>
      </c>
      <c r="F77" s="85">
        <f t="shared" si="32"/>
        <v>9.0475170159514576E-2</v>
      </c>
      <c r="G77" s="86">
        <f t="shared" si="32"/>
        <v>3.5489338021399842E-2</v>
      </c>
      <c r="H77" s="85">
        <f t="shared" si="32"/>
        <v>6.7962495351067784E-2</v>
      </c>
      <c r="I77" s="86">
        <f t="shared" si="32"/>
        <v>6.0884584123543757E-2</v>
      </c>
      <c r="J77" s="85">
        <f t="shared" si="32"/>
        <v>5.3971352012967683E-2</v>
      </c>
      <c r="K77" s="86">
        <f t="shared" si="32"/>
        <v>0.12460424252018364</v>
      </c>
      <c r="L77" s="85">
        <f t="shared" si="32"/>
        <v>4.2208644927636402E-2</v>
      </c>
      <c r="M77" s="86">
        <f t="shared" si="32"/>
        <v>0.10590786718516303</v>
      </c>
      <c r="N77" s="85">
        <f t="shared" si="32"/>
        <v>6.3282964311138182E-2</v>
      </c>
      <c r="O77" s="86">
        <f t="shared" si="32"/>
        <v>8.5434023304417531E-2</v>
      </c>
      <c r="P77" s="85">
        <f t="shared" si="32"/>
        <v>7.0791341449306919E-2</v>
      </c>
      <c r="Q77" s="86">
        <f t="shared" si="32"/>
        <v>5.9576808830540173E-2</v>
      </c>
      <c r="R77" s="85">
        <f t="shared" si="32"/>
        <v>8.1187301987430321E-2</v>
      </c>
      <c r="S77" s="86">
        <f t="shared" si="32"/>
        <v>5.3782751379082408E-2</v>
      </c>
      <c r="T77" s="85">
        <f t="shared" si="32"/>
        <v>3.7715568719247125E-2</v>
      </c>
      <c r="U77" s="86">
        <f t="shared" si="32"/>
        <v>7.5041578253139882E-2</v>
      </c>
      <c r="V77" s="85">
        <f t="shared" si="32"/>
        <v>4.7641339575081022E-2</v>
      </c>
      <c r="W77" s="86">
        <f t="shared" si="32"/>
        <v>8.8137684288446122E-2</v>
      </c>
      <c r="X77" s="85">
        <f t="shared" si="32"/>
        <v>6.1270928644997488E-2</v>
      </c>
      <c r="Y77" s="86">
        <f t="shared" si="32"/>
        <v>6.8291264394556239E-2</v>
      </c>
      <c r="Z77" s="85">
        <f t="shared" si="32"/>
        <v>6.7041024326004089E-2</v>
      </c>
      <c r="AA77" s="85">
        <f t="shared" si="32"/>
        <v>5.5532748647135657E-2</v>
      </c>
      <c r="AB77" s="105">
        <f t="shared" si="32"/>
        <v>6.6658240169561511E-2</v>
      </c>
      <c r="AC77" s="106">
        <f t="shared" si="32"/>
        <v>6.8922883657212164E-2</v>
      </c>
      <c r="AD77" s="18"/>
      <c r="AE77" s="18"/>
    </row>
    <row r="78" spans="1:31" x14ac:dyDescent="0.15">
      <c r="A78" s="90" t="s">
        <v>23</v>
      </c>
      <c r="B78" s="85">
        <f>B14/B31</f>
        <v>5.969875952288687E-2</v>
      </c>
      <c r="C78" s="86">
        <f t="shared" ref="C78:AC78" si="33">C14/C31</f>
        <v>5.9610888774418509E-2</v>
      </c>
      <c r="D78" s="85">
        <f t="shared" si="33"/>
        <v>6.777599034787854E-2</v>
      </c>
      <c r="E78" s="86">
        <f t="shared" si="33"/>
        <v>5.0906977505648147E-2</v>
      </c>
      <c r="F78" s="85">
        <f t="shared" si="33"/>
        <v>7.0562062064343775E-2</v>
      </c>
      <c r="G78" s="86">
        <f t="shared" si="33"/>
        <v>3.331394025244732E-2</v>
      </c>
      <c r="H78" s="85">
        <f t="shared" si="33"/>
        <v>5.615257632404852E-2</v>
      </c>
      <c r="I78" s="86">
        <f t="shared" si="33"/>
        <v>5.7115280411812519E-2</v>
      </c>
      <c r="J78" s="85">
        <f t="shared" si="33"/>
        <v>5.4269079360878623E-2</v>
      </c>
      <c r="K78" s="86">
        <f t="shared" si="33"/>
        <v>9.2409371537122045E-2</v>
      </c>
      <c r="L78" s="85">
        <f t="shared" si="33"/>
        <v>4.345962981905644E-2</v>
      </c>
      <c r="M78" s="86">
        <f t="shared" si="33"/>
        <v>8.8079569249177384E-2</v>
      </c>
      <c r="N78" s="85">
        <f t="shared" si="33"/>
        <v>5.6384438687518808E-2</v>
      </c>
      <c r="O78" s="86">
        <f t="shared" si="33"/>
        <v>7.1555870480116815E-2</v>
      </c>
      <c r="P78" s="85">
        <f t="shared" si="33"/>
        <v>5.5983886004368745E-2</v>
      </c>
      <c r="Q78" s="86">
        <f t="shared" si="33"/>
        <v>5.0900289706259857E-2</v>
      </c>
      <c r="R78" s="85">
        <f t="shared" si="33"/>
        <v>7.5274854337227221E-2</v>
      </c>
      <c r="S78" s="86">
        <f t="shared" si="33"/>
        <v>5.317437568369144E-2</v>
      </c>
      <c r="T78" s="85">
        <f t="shared" si="33"/>
        <v>6.1529642191754642E-2</v>
      </c>
      <c r="U78" s="86">
        <f t="shared" si="33"/>
        <v>6.509147215690772E-2</v>
      </c>
      <c r="V78" s="85">
        <f t="shared" si="33"/>
        <v>4.5456727883807467E-2</v>
      </c>
      <c r="W78" s="86">
        <f t="shared" si="33"/>
        <v>7.956942816606008E-2</v>
      </c>
      <c r="X78" s="85">
        <f t="shared" si="33"/>
        <v>5.4723865641492411E-2</v>
      </c>
      <c r="Y78" s="86">
        <f t="shared" si="33"/>
        <v>5.6845411189949985E-2</v>
      </c>
      <c r="Z78" s="85">
        <f t="shared" si="33"/>
        <v>6.585014972857621E-2</v>
      </c>
      <c r="AA78" s="85">
        <f t="shared" si="33"/>
        <v>5.8056964494732737E-2</v>
      </c>
      <c r="AB78" s="105">
        <f t="shared" si="33"/>
        <v>5.9333035257243566E-2</v>
      </c>
      <c r="AC78" s="106">
        <f t="shared" si="33"/>
        <v>6.062473884984735E-2</v>
      </c>
      <c r="AD78" s="18"/>
      <c r="AE78" s="18"/>
    </row>
    <row r="79" spans="1:31" x14ac:dyDescent="0.15">
      <c r="A79" s="91" t="s">
        <v>24</v>
      </c>
      <c r="B79" s="85">
        <f>B15/B31</f>
        <v>5.4920814720498749E-2</v>
      </c>
      <c r="C79" s="86">
        <f t="shared" ref="C79:AC79" si="34">C15/C31</f>
        <v>5.3473075246661644E-2</v>
      </c>
      <c r="D79" s="85">
        <f t="shared" si="34"/>
        <v>6.0386084858234469E-2</v>
      </c>
      <c r="E79" s="86">
        <f t="shared" si="34"/>
        <v>5.3395435643888545E-2</v>
      </c>
      <c r="F79" s="85">
        <f t="shared" si="34"/>
        <v>6.1111541670275764E-2</v>
      </c>
      <c r="G79" s="86">
        <f t="shared" si="34"/>
        <v>3.4492702299344855E-2</v>
      </c>
      <c r="H79" s="85">
        <f t="shared" si="34"/>
        <v>5.3255557513000699E-2</v>
      </c>
      <c r="I79" s="86">
        <f t="shared" si="34"/>
        <v>5.6773232186399347E-2</v>
      </c>
      <c r="J79" s="85">
        <f t="shared" si="34"/>
        <v>5.7130569982467169E-2</v>
      </c>
      <c r="K79" s="86">
        <f t="shared" si="34"/>
        <v>6.7773468418553112E-2</v>
      </c>
      <c r="L79" s="85">
        <f t="shared" si="34"/>
        <v>4.1828511397094398E-2</v>
      </c>
      <c r="M79" s="86">
        <f t="shared" si="34"/>
        <v>7.3354771163625487E-2</v>
      </c>
      <c r="N79" s="85">
        <f t="shared" si="34"/>
        <v>5.0084029913181324E-2</v>
      </c>
      <c r="O79" s="86">
        <f t="shared" si="34"/>
        <v>5.7527412751581783E-2</v>
      </c>
      <c r="P79" s="85">
        <f t="shared" si="34"/>
        <v>4.8791110082815593E-2</v>
      </c>
      <c r="Q79" s="86">
        <f t="shared" si="34"/>
        <v>4.7247790531372624E-2</v>
      </c>
      <c r="R79" s="85">
        <f t="shared" si="34"/>
        <v>6.4956716529072395E-2</v>
      </c>
      <c r="S79" s="86">
        <f t="shared" si="34"/>
        <v>5.1840628966872776E-2</v>
      </c>
      <c r="T79" s="85">
        <f t="shared" si="34"/>
        <v>4.6768260641093011E-2</v>
      </c>
      <c r="U79" s="86">
        <f t="shared" si="34"/>
        <v>5.6775821528932728E-2</v>
      </c>
      <c r="V79" s="85">
        <f t="shared" si="34"/>
        <v>4.7239226983555392E-2</v>
      </c>
      <c r="W79" s="86">
        <f t="shared" si="34"/>
        <v>6.4265005243353282E-2</v>
      </c>
      <c r="X79" s="85">
        <f t="shared" si="34"/>
        <v>4.9725741933938535E-2</v>
      </c>
      <c r="Y79" s="86">
        <f t="shared" si="34"/>
        <v>5.1436547632895194E-2</v>
      </c>
      <c r="Z79" s="85">
        <f t="shared" si="34"/>
        <v>6.5354676355923735E-2</v>
      </c>
      <c r="AA79" s="85">
        <f t="shared" si="34"/>
        <v>6.3583775806205362E-2</v>
      </c>
      <c r="AB79" s="105">
        <f t="shared" si="34"/>
        <v>5.4602351802355759E-2</v>
      </c>
      <c r="AC79" s="106">
        <f t="shared" si="34"/>
        <v>5.585071100526226E-2</v>
      </c>
      <c r="AD79" s="18"/>
      <c r="AE79" s="18"/>
    </row>
    <row r="80" spans="1:31" x14ac:dyDescent="0.15">
      <c r="A80" s="90" t="s">
        <v>25</v>
      </c>
      <c r="B80" s="85">
        <f>B16/B31</f>
        <v>5.1863270720396544E-2</v>
      </c>
      <c r="C80" s="86">
        <f t="shared" ref="C80:AC80" si="35">C16/C31</f>
        <v>5.0937116139002259E-2</v>
      </c>
      <c r="D80" s="85">
        <f t="shared" si="35"/>
        <v>5.9330384073999598E-2</v>
      </c>
      <c r="E80" s="86">
        <f t="shared" si="35"/>
        <v>5.8568809141809369E-2</v>
      </c>
      <c r="F80" s="85">
        <f t="shared" si="35"/>
        <v>5.8161958122296027E-2</v>
      </c>
      <c r="G80" s="86">
        <f t="shared" si="35"/>
        <v>3.6035716995927454E-2</v>
      </c>
      <c r="H80" s="85">
        <f t="shared" si="35"/>
        <v>5.4746478229947604E-2</v>
      </c>
      <c r="I80" s="86">
        <f t="shared" si="35"/>
        <v>5.6393931183960987E-2</v>
      </c>
      <c r="J80" s="85">
        <f t="shared" si="35"/>
        <v>5.5542690793608789E-2</v>
      </c>
      <c r="K80" s="86">
        <f t="shared" si="35"/>
        <v>6.0036409688143104E-2</v>
      </c>
      <c r="L80" s="85">
        <f t="shared" si="35"/>
        <v>4.6756424256666158E-2</v>
      </c>
      <c r="M80" s="86">
        <f t="shared" si="35"/>
        <v>6.5517499252168709E-2</v>
      </c>
      <c r="N80" s="85">
        <f t="shared" si="35"/>
        <v>5.0348228766851848E-2</v>
      </c>
      <c r="O80" s="86">
        <f t="shared" si="35"/>
        <v>5.2452832889575994E-2</v>
      </c>
      <c r="P80" s="85">
        <f t="shared" si="35"/>
        <v>5.223438786550802E-2</v>
      </c>
      <c r="Q80" s="86">
        <f t="shared" si="35"/>
        <v>4.6389673255344897E-2</v>
      </c>
      <c r="R80" s="85">
        <f t="shared" si="35"/>
        <v>6.1868723037348104E-2</v>
      </c>
      <c r="S80" s="86">
        <f t="shared" si="35"/>
        <v>5.4999502769864345E-2</v>
      </c>
      <c r="T80" s="85">
        <f t="shared" si="35"/>
        <v>4.4523001958629911E-2</v>
      </c>
      <c r="U80" s="86">
        <f t="shared" si="35"/>
        <v>5.0725468830647477E-2</v>
      </c>
      <c r="V80" s="85">
        <f t="shared" si="35"/>
        <v>5.1392389869163363E-2</v>
      </c>
      <c r="W80" s="86">
        <f t="shared" si="35"/>
        <v>5.8139534883720929E-2</v>
      </c>
      <c r="X80" s="85">
        <f t="shared" si="35"/>
        <v>5.0156889985388871E-2</v>
      </c>
      <c r="Y80" s="86">
        <f t="shared" si="35"/>
        <v>4.8668140048854253E-2</v>
      </c>
      <c r="Z80" s="85">
        <f t="shared" si="35"/>
        <v>6.4802701633758258E-2</v>
      </c>
      <c r="AA80" s="85">
        <f t="shared" si="35"/>
        <v>6.2019711954401265E-2</v>
      </c>
      <c r="AB80" s="105">
        <f t="shared" si="35"/>
        <v>5.4677920388494505E-2</v>
      </c>
      <c r="AC80" s="106">
        <f t="shared" si="35"/>
        <v>5.3977198376650042E-2</v>
      </c>
      <c r="AD80" s="18"/>
      <c r="AE80" s="18"/>
    </row>
    <row r="81" spans="1:31" x14ac:dyDescent="0.15">
      <c r="A81" s="91" t="s">
        <v>26</v>
      </c>
      <c r="B81" s="85">
        <f>B17/B31</f>
        <v>4.8333042341448459E-2</v>
      </c>
      <c r="C81" s="86">
        <f t="shared" ref="C81:AC81" si="36">C17/C31</f>
        <v>5.5525617149423466E-2</v>
      </c>
      <c r="D81" s="85">
        <f t="shared" si="36"/>
        <v>5.5469535491654939E-2</v>
      </c>
      <c r="E81" s="86">
        <f t="shared" si="36"/>
        <v>6.3701254051930195E-2</v>
      </c>
      <c r="F81" s="85">
        <f t="shared" si="36"/>
        <v>5.2436027772585742E-2</v>
      </c>
      <c r="G81" s="86">
        <f t="shared" si="36"/>
        <v>3.8615839931196723E-2</v>
      </c>
      <c r="H81" s="85">
        <f t="shared" si="36"/>
        <v>5.5046619818479588E-2</v>
      </c>
      <c r="I81" s="86">
        <f t="shared" si="36"/>
        <v>5.6732592793280953E-2</v>
      </c>
      <c r="J81" s="85">
        <f t="shared" si="36"/>
        <v>5.5327665486784215E-2</v>
      </c>
      <c r="K81" s="86">
        <f t="shared" si="36"/>
        <v>5.2952350799430108E-2</v>
      </c>
      <c r="L81" s="85">
        <f t="shared" si="36"/>
        <v>4.8166374079040127E-2</v>
      </c>
      <c r="M81" s="86">
        <f t="shared" si="36"/>
        <v>5.9759198324857911E-2</v>
      </c>
      <c r="N81" s="85">
        <f t="shared" si="36"/>
        <v>5.244714188212328E-2</v>
      </c>
      <c r="O81" s="86">
        <f t="shared" si="36"/>
        <v>5.0595493715823531E-2</v>
      </c>
      <c r="P81" s="85">
        <f t="shared" si="36"/>
        <v>5.3329976250910155E-2</v>
      </c>
      <c r="Q81" s="86">
        <f t="shared" si="36"/>
        <v>4.5722248707323332E-2</v>
      </c>
      <c r="R81" s="85">
        <f t="shared" si="36"/>
        <v>5.7858341879264613E-2</v>
      </c>
      <c r="S81" s="86">
        <f t="shared" si="36"/>
        <v>5.4227333618021963E-2</v>
      </c>
      <c r="T81" s="85">
        <f t="shared" si="36"/>
        <v>3.9865284479052215E-2</v>
      </c>
      <c r="U81" s="86">
        <f t="shared" si="36"/>
        <v>4.9291735963755232E-2</v>
      </c>
      <c r="V81" s="85">
        <f t="shared" si="36"/>
        <v>4.9291801704477251E-2</v>
      </c>
      <c r="W81" s="86">
        <f t="shared" si="36"/>
        <v>5.857134044784406E-2</v>
      </c>
      <c r="X81" s="85">
        <f t="shared" si="36"/>
        <v>4.9797599942513593E-2</v>
      </c>
      <c r="Y81" s="86">
        <f t="shared" si="36"/>
        <v>4.9621961149238107E-2</v>
      </c>
      <c r="Z81" s="85">
        <f t="shared" si="36"/>
        <v>6.4224649365663689E-2</v>
      </c>
      <c r="AA81" s="85">
        <f t="shared" si="36"/>
        <v>6.1412407335154115E-2</v>
      </c>
      <c r="AB81" s="105">
        <f t="shared" si="36"/>
        <v>5.3384258163881274E-2</v>
      </c>
      <c r="AC81" s="106">
        <f t="shared" si="36"/>
        <v>5.417935002829221E-2</v>
      </c>
      <c r="AD81" s="18"/>
      <c r="AE81" s="18"/>
    </row>
    <row r="82" spans="1:31" x14ac:dyDescent="0.15">
      <c r="A82" s="90" t="s">
        <v>27</v>
      </c>
      <c r="B82" s="85">
        <f>B18/B31</f>
        <v>4.4934824915151023E-2</v>
      </c>
      <c r="C82" s="86">
        <f t="shared" ref="C82:AC82" si="37">C18/C31</f>
        <v>6.0403375995562072E-2</v>
      </c>
      <c r="D82" s="85">
        <f t="shared" si="37"/>
        <v>5.387090287552785E-2</v>
      </c>
      <c r="E82" s="86">
        <f t="shared" si="37"/>
        <v>6.7417569824170784E-2</v>
      </c>
      <c r="F82" s="85">
        <f t="shared" si="37"/>
        <v>4.9978801292893192E-2</v>
      </c>
      <c r="G82" s="86">
        <f t="shared" si="37"/>
        <v>4.7185895327953864E-2</v>
      </c>
      <c r="H82" s="85">
        <f t="shared" si="37"/>
        <v>5.5953569401217533E-2</v>
      </c>
      <c r="I82" s="86">
        <f t="shared" si="37"/>
        <v>5.8398807911135192E-2</v>
      </c>
      <c r="J82" s="85">
        <f t="shared" si="37"/>
        <v>6.0471732442356679E-2</v>
      </c>
      <c r="K82" s="86">
        <f t="shared" si="37"/>
        <v>4.363226214975463E-2</v>
      </c>
      <c r="L82" s="85">
        <f t="shared" si="37"/>
        <v>5.8561298259679581E-2</v>
      </c>
      <c r="M82" s="86">
        <f t="shared" si="37"/>
        <v>5.2931498653903682E-2</v>
      </c>
      <c r="N82" s="85">
        <f t="shared" si="37"/>
        <v>5.7547647529373774E-2</v>
      </c>
      <c r="O82" s="86">
        <f t="shared" si="37"/>
        <v>4.7424775974118927E-2</v>
      </c>
      <c r="P82" s="85">
        <f t="shared" si="37"/>
        <v>5.760345144365886E-2</v>
      </c>
      <c r="Q82" s="86">
        <f t="shared" si="37"/>
        <v>4.5018152480839048E-2</v>
      </c>
      <c r="R82" s="85">
        <f t="shared" si="37"/>
        <v>5.7978653314007117E-2</v>
      </c>
      <c r="S82" s="86">
        <f t="shared" si="37"/>
        <v>5.6777831725622563E-2</v>
      </c>
      <c r="T82" s="85">
        <f t="shared" si="37"/>
        <v>5.2978550613863279E-2</v>
      </c>
      <c r="U82" s="86">
        <f t="shared" si="37"/>
        <v>4.4244996272294543E-2</v>
      </c>
      <c r="V82" s="85">
        <f t="shared" si="37"/>
        <v>5.7742167806985954E-2</v>
      </c>
      <c r="W82" s="86">
        <f t="shared" si="37"/>
        <v>5.7584356301276909E-2</v>
      </c>
      <c r="X82" s="85">
        <f t="shared" si="37"/>
        <v>5.3422437263966401E-2</v>
      </c>
      <c r="Y82" s="86">
        <f t="shared" si="37"/>
        <v>4.3422123996743049E-2</v>
      </c>
      <c r="Z82" s="85">
        <f t="shared" si="37"/>
        <v>6.652381966507738E-2</v>
      </c>
      <c r="AA82" s="85">
        <f t="shared" si="37"/>
        <v>6.057100205262176E-2</v>
      </c>
      <c r="AB82" s="105">
        <f t="shared" si="37"/>
        <v>5.5892415522867146E-2</v>
      </c>
      <c r="AC82" s="106">
        <f t="shared" si="37"/>
        <v>5.4551164673276906E-2</v>
      </c>
      <c r="AD82" s="18"/>
      <c r="AE82" s="18"/>
    </row>
    <row r="83" spans="1:31" x14ac:dyDescent="0.15">
      <c r="A83" s="91" t="s">
        <v>28</v>
      </c>
      <c r="B83" s="85">
        <f>B19/B31</f>
        <v>4.8009402586562985E-2</v>
      </c>
      <c r="C83" s="86">
        <f t="shared" ref="C83:AC83" si="38">C19/C31</f>
        <v>6.8661092839877952E-2</v>
      </c>
      <c r="D83" s="85">
        <f t="shared" si="38"/>
        <v>5.814397747838327E-2</v>
      </c>
      <c r="E83" s="86">
        <f t="shared" si="38"/>
        <v>7.0511771061851275E-2</v>
      </c>
      <c r="F83" s="85">
        <f t="shared" si="38"/>
        <v>5.104101607910537E-2</v>
      </c>
      <c r="G83" s="86">
        <f t="shared" si="38"/>
        <v>6.1376571471934836E-2</v>
      </c>
      <c r="H83" s="85">
        <f t="shared" si="38"/>
        <v>6.0152289232094272E-2</v>
      </c>
      <c r="I83" s="86">
        <f t="shared" si="38"/>
        <v>6.4633568138715791E-2</v>
      </c>
      <c r="J83" s="85">
        <f t="shared" si="38"/>
        <v>7.0792947169936157E-2</v>
      </c>
      <c r="K83" s="86">
        <f t="shared" si="38"/>
        <v>3.5143264207693523E-2</v>
      </c>
      <c r="L83" s="85">
        <f t="shared" si="38"/>
        <v>7.4126038455690255E-2</v>
      </c>
      <c r="M83" s="86">
        <f t="shared" si="38"/>
        <v>4.4817529165420283E-2</v>
      </c>
      <c r="N83" s="85">
        <f t="shared" si="38"/>
        <v>6.2894004887678795E-2</v>
      </c>
      <c r="O83" s="86">
        <f t="shared" si="38"/>
        <v>4.8283661141172093E-2</v>
      </c>
      <c r="P83" s="85">
        <f t="shared" si="38"/>
        <v>6.3768687947847277E-2</v>
      </c>
      <c r="Q83" s="86">
        <f t="shared" si="38"/>
        <v>4.8362609556639409E-2</v>
      </c>
      <c r="R83" s="85">
        <f t="shared" si="38"/>
        <v>5.6832830125983259E-2</v>
      </c>
      <c r="S83" s="86">
        <f t="shared" si="38"/>
        <v>6.3142377462020394E-2</v>
      </c>
      <c r="T83" s="85">
        <f t="shared" si="38"/>
        <v>8.1211484259303496E-2</v>
      </c>
      <c r="U83" s="86">
        <f t="shared" si="38"/>
        <v>3.3377301141251363E-2</v>
      </c>
      <c r="V83" s="85">
        <f t="shared" si="38"/>
        <v>6.7885007802184608E-2</v>
      </c>
      <c r="W83" s="86">
        <f t="shared" si="38"/>
        <v>6.1236197643575352E-2</v>
      </c>
      <c r="X83" s="85">
        <f t="shared" si="38"/>
        <v>6.2229035425998225E-2</v>
      </c>
      <c r="Y83" s="86">
        <f t="shared" si="38"/>
        <v>4.5190182621844828E-2</v>
      </c>
      <c r="Z83" s="85">
        <f t="shared" si="38"/>
        <v>6.8662178431261767E-2</v>
      </c>
      <c r="AA83" s="85">
        <f t="shared" si="38"/>
        <v>6.1442942204278275E-2</v>
      </c>
      <c r="AB83" s="105">
        <f t="shared" si="38"/>
        <v>6.1367989326836833E-2</v>
      </c>
      <c r="AC83" s="106">
        <f t="shared" si="38"/>
        <v>5.816101559545845E-2</v>
      </c>
      <c r="AD83" s="18"/>
      <c r="AE83" s="18"/>
    </row>
    <row r="84" spans="1:31" x14ac:dyDescent="0.15">
      <c r="A84" s="90" t="s">
        <v>29</v>
      </c>
      <c r="B84" s="85">
        <f>B20/B31</f>
        <v>5.6611406597992582E-2</v>
      </c>
      <c r="C84" s="86">
        <f t="shared" ref="C84:AC84" si="39">C20/C31</f>
        <v>7.9347783016998852E-2</v>
      </c>
      <c r="D84" s="85">
        <f t="shared" si="39"/>
        <v>7.5356927408003219E-2</v>
      </c>
      <c r="E84" s="86">
        <f t="shared" si="39"/>
        <v>7.3327657902491739E-2</v>
      </c>
      <c r="F84" s="85">
        <f t="shared" si="39"/>
        <v>6.1426103130570356E-2</v>
      </c>
      <c r="G84" s="86">
        <f t="shared" si="39"/>
        <v>8.1476235044140338E-2</v>
      </c>
      <c r="H84" s="85">
        <f t="shared" si="39"/>
        <v>6.8448594228146753E-2</v>
      </c>
      <c r="I84" s="86">
        <f t="shared" si="39"/>
        <v>7.2924004334868606E-2</v>
      </c>
      <c r="J84" s="85">
        <f t="shared" si="39"/>
        <v>9.725760031757584E-2</v>
      </c>
      <c r="K84" s="86">
        <f t="shared" si="39"/>
        <v>3.4272597752097518E-2</v>
      </c>
      <c r="L84" s="85">
        <f t="shared" si="39"/>
        <v>8.2993516995424579E-2</v>
      </c>
      <c r="M84" s="86">
        <f t="shared" si="39"/>
        <v>4.4413700269219265E-2</v>
      </c>
      <c r="N84" s="85">
        <f t="shared" si="39"/>
        <v>6.9979671365981461E-2</v>
      </c>
      <c r="O84" s="86">
        <f t="shared" si="39"/>
        <v>5.5652180136849035E-2</v>
      </c>
      <c r="P84" s="85">
        <f t="shared" si="39"/>
        <v>7.3907984185419828E-2</v>
      </c>
      <c r="Q84" s="86">
        <f t="shared" si="39"/>
        <v>5.919542337452785E-2</v>
      </c>
      <c r="R84" s="85">
        <f t="shared" si="39"/>
        <v>6.2097887674952876E-2</v>
      </c>
      <c r="S84" s="86">
        <f t="shared" si="39"/>
        <v>7.3478914517365032E-2</v>
      </c>
      <c r="T84" s="85">
        <f t="shared" si="39"/>
        <v>0.1208617971623752</v>
      </c>
      <c r="U84" s="86">
        <f t="shared" si="39"/>
        <v>3.0567184722142569E-2</v>
      </c>
      <c r="V84" s="85">
        <f t="shared" si="39"/>
        <v>7.8543992317849004E-2</v>
      </c>
      <c r="W84" s="86">
        <f t="shared" si="39"/>
        <v>6.5097773117019309E-2</v>
      </c>
      <c r="X84" s="85">
        <f t="shared" si="39"/>
        <v>8.0033853106262029E-2</v>
      </c>
      <c r="Y84" s="86">
        <f t="shared" si="39"/>
        <v>5.4763289519599863E-2</v>
      </c>
      <c r="Z84" s="85">
        <f t="shared" si="39"/>
        <v>7.2621619154826733E-2</v>
      </c>
      <c r="AA84" s="85">
        <f t="shared" si="39"/>
        <v>6.9975741742862474E-2</v>
      </c>
      <c r="AB84" s="105">
        <f t="shared" si="39"/>
        <v>7.1422659600404115E-2</v>
      </c>
      <c r="AC84" s="106">
        <f t="shared" si="39"/>
        <v>6.652368648805726E-2</v>
      </c>
      <c r="AD84" s="18"/>
      <c r="AE84" s="18"/>
    </row>
    <row r="85" spans="1:31" x14ac:dyDescent="0.15">
      <c r="A85" s="91" t="s">
        <v>30</v>
      </c>
      <c r="B85" s="85">
        <f>B21/B31</f>
        <v>7.0638634921581234E-2</v>
      </c>
      <c r="C85" s="86">
        <f t="shared" ref="C85:AC85" si="40">C21/C31</f>
        <v>9.0636763482188853E-2</v>
      </c>
      <c r="D85" s="85">
        <f t="shared" si="40"/>
        <v>7.8423486828875927E-2</v>
      </c>
      <c r="E85" s="86">
        <f t="shared" si="40"/>
        <v>7.8689302904292588E-2</v>
      </c>
      <c r="F85" s="85">
        <f t="shared" si="40"/>
        <v>6.8638222408629018E-2</v>
      </c>
      <c r="G85" s="86">
        <f t="shared" si="40"/>
        <v>0.10109528748134471</v>
      </c>
      <c r="H85" s="85">
        <f t="shared" si="40"/>
        <v>8.0695676003679995E-2</v>
      </c>
      <c r="I85" s="86">
        <f t="shared" si="40"/>
        <v>8.2762124085613661E-2</v>
      </c>
      <c r="J85" s="85">
        <f t="shared" si="40"/>
        <v>0.10235204604849647</v>
      </c>
      <c r="K85" s="86">
        <f t="shared" si="40"/>
        <v>3.3995567516226059E-2</v>
      </c>
      <c r="L85" s="85">
        <f t="shared" si="40"/>
        <v>9.4134885199673779E-2</v>
      </c>
      <c r="M85" s="86">
        <f t="shared" si="40"/>
        <v>4.1063416093329343E-2</v>
      </c>
      <c r="N85" s="85">
        <f t="shared" si="40"/>
        <v>7.8936746391117044E-2</v>
      </c>
      <c r="O85" s="86">
        <f t="shared" si="40"/>
        <v>6.6982306965558708E-2</v>
      </c>
      <c r="P85" s="85">
        <f t="shared" si="40"/>
        <v>8.060400264029996E-2</v>
      </c>
      <c r="Q85" s="86">
        <f t="shared" si="40"/>
        <v>8.1191096116469255E-2</v>
      </c>
      <c r="R85" s="85">
        <f t="shared" si="40"/>
        <v>6.4378075819120348E-2</v>
      </c>
      <c r="S85" s="86">
        <f t="shared" si="40"/>
        <v>8.8220325597992366E-2</v>
      </c>
      <c r="T85" s="85">
        <f t="shared" si="40"/>
        <v>0.12759757320976448</v>
      </c>
      <c r="U85" s="86">
        <f t="shared" si="40"/>
        <v>3.1312725812926538E-2</v>
      </c>
      <c r="V85" s="85">
        <f t="shared" si="40"/>
        <v>8.9851158324330813E-2</v>
      </c>
      <c r="W85" s="86">
        <f t="shared" si="40"/>
        <v>6.2142989328233915E-2</v>
      </c>
      <c r="X85" s="85">
        <f t="shared" si="40"/>
        <v>9.5587119851174074E-2</v>
      </c>
      <c r="Y85" s="86">
        <f t="shared" si="40"/>
        <v>6.6848900779341636E-2</v>
      </c>
      <c r="Z85" s="85">
        <f t="shared" si="40"/>
        <v>6.8427480517900069E-2</v>
      </c>
      <c r="AA85" s="85">
        <f t="shared" si="40"/>
        <v>8.2685032824984309E-2</v>
      </c>
      <c r="AB85" s="105">
        <f t="shared" si="40"/>
        <v>7.9441476178352663E-2</v>
      </c>
      <c r="AC85" s="106">
        <f t="shared" si="40"/>
        <v>7.6830713333616102E-2</v>
      </c>
      <c r="AD85" s="18"/>
      <c r="AE85" s="18"/>
    </row>
    <row r="86" spans="1:31" x14ac:dyDescent="0.15">
      <c r="A86" s="90" t="s">
        <v>31</v>
      </c>
      <c r="B86" s="85">
        <f>B22/B31</f>
        <v>7.9087335891222979E-2</v>
      </c>
      <c r="C86" s="86">
        <f t="shared" ref="C86:AC86" si="41">C22/C31</f>
        <v>8.8948765701153065E-2</v>
      </c>
      <c r="D86" s="85">
        <f t="shared" si="41"/>
        <v>5.9561632817212953E-2</v>
      </c>
      <c r="E86" s="86">
        <f t="shared" si="41"/>
        <v>7.6872073605972299E-2</v>
      </c>
      <c r="F86" s="85">
        <f t="shared" si="41"/>
        <v>5.1661021276207759E-2</v>
      </c>
      <c r="G86" s="86">
        <f t="shared" si="41"/>
        <v>0.11219993423216047</v>
      </c>
      <c r="H86" s="85">
        <f t="shared" si="41"/>
        <v>7.5466035064367318E-2</v>
      </c>
      <c r="I86" s="86">
        <f t="shared" si="41"/>
        <v>8.3683283662963973E-2</v>
      </c>
      <c r="J86" s="85">
        <f t="shared" si="41"/>
        <v>9.4296867246683652E-2</v>
      </c>
      <c r="K86" s="86">
        <f t="shared" si="41"/>
        <v>3.2214658857052401E-2</v>
      </c>
      <c r="L86" s="85">
        <f t="shared" si="41"/>
        <v>9.3734017112920398E-2</v>
      </c>
      <c r="M86" s="86">
        <f t="shared" si="41"/>
        <v>3.8610529464552797E-2</v>
      </c>
      <c r="N86" s="85">
        <f t="shared" si="41"/>
        <v>7.3109693896272601E-2</v>
      </c>
      <c r="O86" s="86">
        <f t="shared" si="41"/>
        <v>6.1828995963239715E-2</v>
      </c>
      <c r="P86" s="85">
        <f t="shared" si="41"/>
        <v>6.7334453873007016E-2</v>
      </c>
      <c r="Q86" s="86">
        <f t="shared" si="41"/>
        <v>8.2027210385419339E-2</v>
      </c>
      <c r="R86" s="85">
        <f t="shared" si="41"/>
        <v>6.0184362950953037E-2</v>
      </c>
      <c r="S86" s="86">
        <f t="shared" si="41"/>
        <v>8.6986024908304913E-2</v>
      </c>
      <c r="T86" s="85">
        <f t="shared" si="41"/>
        <v>9.4730807815411072E-2</v>
      </c>
      <c r="U86" s="86">
        <f t="shared" si="41"/>
        <v>2.6724780638871366E-2</v>
      </c>
      <c r="V86" s="85">
        <f t="shared" si="41"/>
        <v>9.6837114392029772E-2</v>
      </c>
      <c r="W86" s="86">
        <f t="shared" si="41"/>
        <v>5.4759114181728456E-2</v>
      </c>
      <c r="X86" s="85">
        <f t="shared" si="41"/>
        <v>8.1766429535238369E-2</v>
      </c>
      <c r="Y86" s="86">
        <f t="shared" si="41"/>
        <v>6.9838315691520297E-2</v>
      </c>
      <c r="Z86" s="85">
        <f t="shared" si="41"/>
        <v>5.5732061908094037E-2</v>
      </c>
      <c r="AA86" s="85">
        <f t="shared" si="41"/>
        <v>8.5375494071146252E-2</v>
      </c>
      <c r="AB86" s="105">
        <f t="shared" si="41"/>
        <v>7.2740161914692056E-2</v>
      </c>
      <c r="AC86" s="106">
        <f t="shared" si="41"/>
        <v>7.6630817838800297E-2</v>
      </c>
      <c r="AD86" s="18"/>
      <c r="AE86" s="18"/>
    </row>
    <row r="87" spans="1:31" x14ac:dyDescent="0.15">
      <c r="A87" s="91" t="s">
        <v>32</v>
      </c>
      <c r="B87" s="85">
        <f>B23/B31</f>
        <v>8.1710521272926259E-2</v>
      </c>
      <c r="C87" s="86">
        <f t="shared" ref="C87:AC87" si="42">C23/C31</f>
        <v>7.7532987280580098E-2</v>
      </c>
      <c r="D87" s="85">
        <f t="shared" si="42"/>
        <v>4.1926402573899055E-2</v>
      </c>
      <c r="E87" s="86">
        <f t="shared" si="42"/>
        <v>7.3065714940571694E-2</v>
      </c>
      <c r="F87" s="85">
        <f t="shared" si="42"/>
        <v>4.0838283497376372E-2</v>
      </c>
      <c r="G87" s="86">
        <f t="shared" si="42"/>
        <v>0.12503478106898033</v>
      </c>
      <c r="H87" s="85">
        <f t="shared" si="42"/>
        <v>6.8559516119560751E-2</v>
      </c>
      <c r="I87" s="86">
        <f t="shared" si="42"/>
        <v>8.2579246816580867E-2</v>
      </c>
      <c r="J87" s="85">
        <f t="shared" si="42"/>
        <v>9.0939164378576867E-2</v>
      </c>
      <c r="K87" s="86">
        <f t="shared" si="42"/>
        <v>3.1066962165584931E-2</v>
      </c>
      <c r="L87" s="85">
        <f t="shared" si="42"/>
        <v>9.8731045159863431E-2</v>
      </c>
      <c r="M87" s="86">
        <f t="shared" si="42"/>
        <v>3.4258151361052945E-2</v>
      </c>
      <c r="N87" s="85">
        <f t="shared" si="42"/>
        <v>7.9285342100821221E-2</v>
      </c>
      <c r="O87" s="86">
        <f t="shared" si="42"/>
        <v>5.9499269947608006E-2</v>
      </c>
      <c r="P87" s="85">
        <f t="shared" si="42"/>
        <v>5.226841234952672E-2</v>
      </c>
      <c r="Q87" s="86">
        <f t="shared" si="42"/>
        <v>8.1513806886941209E-2</v>
      </c>
      <c r="R87" s="85">
        <f t="shared" si="42"/>
        <v>4.6703753143852375E-2</v>
      </c>
      <c r="S87" s="86">
        <f t="shared" si="42"/>
        <v>8.1791432432274325E-2</v>
      </c>
      <c r="T87" s="85">
        <f t="shared" si="42"/>
        <v>6.2915014570295705E-2</v>
      </c>
      <c r="U87" s="86">
        <f t="shared" si="42"/>
        <v>2.7613695016344555E-2</v>
      </c>
      <c r="V87" s="85">
        <f t="shared" si="42"/>
        <v>0.10313287720561758</v>
      </c>
      <c r="W87" s="86">
        <f t="shared" si="42"/>
        <v>4.9151810499043859E-2</v>
      </c>
      <c r="X87" s="85">
        <f t="shared" si="42"/>
        <v>5.9418588868396051E-2</v>
      </c>
      <c r="Y87" s="86">
        <f t="shared" si="42"/>
        <v>6.4441084099104345E-2</v>
      </c>
      <c r="Z87" s="85">
        <f t="shared" si="42"/>
        <v>4.4114515196689894E-2</v>
      </c>
      <c r="AA87" s="85">
        <f t="shared" si="42"/>
        <v>7.3280293134743588E-2</v>
      </c>
      <c r="AB87" s="105">
        <f t="shared" si="42"/>
        <v>6.655613261567167E-2</v>
      </c>
      <c r="AC87" s="106">
        <f t="shared" si="42"/>
        <v>7.2889658589324405E-2</v>
      </c>
      <c r="AD87" s="18"/>
      <c r="AE87" s="18"/>
    </row>
    <row r="88" spans="1:31" x14ac:dyDescent="0.15">
      <c r="A88" s="90" t="s">
        <v>33</v>
      </c>
      <c r="B88" s="85">
        <f>B24/B31</f>
        <v>4.5237172580899293E-2</v>
      </c>
      <c r="C88" s="86">
        <f t="shared" ref="C88:AC88" si="43">C24/C31</f>
        <v>5.9856559812973019E-2</v>
      </c>
      <c r="D88" s="85">
        <f t="shared" si="43"/>
        <v>2.2783028353106777E-2</v>
      </c>
      <c r="E88" s="86">
        <f t="shared" si="43"/>
        <v>6.3062768082250087E-2</v>
      </c>
      <c r="F88" s="85">
        <f t="shared" si="43"/>
        <v>2.7549201515365645E-2</v>
      </c>
      <c r="G88" s="86">
        <f t="shared" si="43"/>
        <v>9.8930007841550094E-2</v>
      </c>
      <c r="H88" s="85">
        <f t="shared" si="43"/>
        <v>4.9696269762039919E-2</v>
      </c>
      <c r="I88" s="86">
        <f t="shared" si="43"/>
        <v>6.3620969926849097E-2</v>
      </c>
      <c r="J88" s="85">
        <f t="shared" si="43"/>
        <v>4.4195970756558269E-2</v>
      </c>
      <c r="K88" s="86">
        <f t="shared" si="43"/>
        <v>2.8652841538705082E-2</v>
      </c>
      <c r="L88" s="85">
        <f t="shared" si="43"/>
        <v>7.4706606029608949E-2</v>
      </c>
      <c r="M88" s="86">
        <f t="shared" si="43"/>
        <v>3.0720909362847743E-2</v>
      </c>
      <c r="N88" s="85">
        <f t="shared" si="43"/>
        <v>5.1676561892250901E-2</v>
      </c>
      <c r="O88" s="86">
        <f t="shared" si="43"/>
        <v>5.0391508488648401E-2</v>
      </c>
      <c r="P88" s="85">
        <f t="shared" si="43"/>
        <v>3.4494021898157916E-2</v>
      </c>
      <c r="Q88" s="86">
        <f t="shared" si="43"/>
        <v>6.4974879900253038E-2</v>
      </c>
      <c r="R88" s="85">
        <f t="shared" si="43"/>
        <v>3.9232985957936832E-2</v>
      </c>
      <c r="S88" s="86">
        <f t="shared" si="43"/>
        <v>6.5757222998941198E-2</v>
      </c>
      <c r="T88" s="85">
        <f t="shared" si="43"/>
        <v>2.8543448144078727E-2</v>
      </c>
      <c r="U88" s="86">
        <f t="shared" si="43"/>
        <v>3.4954407294832825E-2</v>
      </c>
      <c r="V88" s="85">
        <f t="shared" si="43"/>
        <v>8.1160725003000839E-2</v>
      </c>
      <c r="W88" s="86">
        <f t="shared" si="43"/>
        <v>3.3822712972672878E-2</v>
      </c>
      <c r="X88" s="85">
        <f t="shared" si="43"/>
        <v>4.0040879222656034E-2</v>
      </c>
      <c r="Y88" s="86">
        <f t="shared" si="43"/>
        <v>4.7458415726416195E-2</v>
      </c>
      <c r="Z88" s="85">
        <f t="shared" si="43"/>
        <v>3.1397365298609634E-2</v>
      </c>
      <c r="AA88" s="85">
        <f t="shared" si="43"/>
        <v>5.8399633581570513E-2</v>
      </c>
      <c r="AB88" s="105">
        <f t="shared" si="43"/>
        <v>4.5252538519737345E-2</v>
      </c>
      <c r="AC88" s="106">
        <f t="shared" si="43"/>
        <v>5.815605205044045E-2</v>
      </c>
      <c r="AD88" s="18"/>
      <c r="AE88" s="18"/>
    </row>
    <row r="89" spans="1:31" x14ac:dyDescent="0.15">
      <c r="A89" s="91" t="s">
        <v>34</v>
      </c>
      <c r="B89" s="85">
        <f>B25/B31</f>
        <v>3.5941046463596913E-3</v>
      </c>
      <c r="C89" s="86">
        <f t="shared" ref="C89:AC89" si="44">C25/C31</f>
        <v>3.3438998296152475E-2</v>
      </c>
      <c r="D89" s="85">
        <f t="shared" si="44"/>
        <v>5.157852402976071E-3</v>
      </c>
      <c r="E89" s="86">
        <f t="shared" si="44"/>
        <v>3.7932615173046066E-2</v>
      </c>
      <c r="F89" s="85">
        <f t="shared" si="44"/>
        <v>5.93107912816328E-3</v>
      </c>
      <c r="G89" s="86">
        <f t="shared" si="44"/>
        <v>4.7696860850428756E-2</v>
      </c>
      <c r="H89" s="85">
        <f t="shared" si="44"/>
        <v>1.1519564664200286E-2</v>
      </c>
      <c r="I89" s="86">
        <f t="shared" si="44"/>
        <v>2.9470333243023571E-2</v>
      </c>
      <c r="J89" s="85">
        <f t="shared" si="44"/>
        <v>1.0933209831618645E-2</v>
      </c>
      <c r="K89" s="86">
        <f t="shared" si="44"/>
        <v>2.0163843596643978E-2</v>
      </c>
      <c r="L89" s="85">
        <f t="shared" si="44"/>
        <v>4.5581466071354521E-2</v>
      </c>
      <c r="M89" s="86">
        <f t="shared" si="44"/>
        <v>1.2219563266527072E-2</v>
      </c>
      <c r="N89" s="85">
        <f t="shared" si="44"/>
        <v>1.9418615744783908E-2</v>
      </c>
      <c r="O89" s="86">
        <f t="shared" si="44"/>
        <v>2.1908729136247817E-2</v>
      </c>
      <c r="P89" s="85">
        <f t="shared" si="44"/>
        <v>1.6209264186508612E-2</v>
      </c>
      <c r="Q89" s="86">
        <f t="shared" si="44"/>
        <v>2.7621108218123143E-2</v>
      </c>
      <c r="R89" s="85">
        <f t="shared" si="44"/>
        <v>1.5537362429603487E-2</v>
      </c>
      <c r="S89" s="86">
        <f t="shared" si="44"/>
        <v>2.8821798569147163E-2</v>
      </c>
      <c r="T89" s="85">
        <f t="shared" si="44"/>
        <v>1.6528925619834711E-2</v>
      </c>
      <c r="U89" s="86">
        <f t="shared" si="44"/>
        <v>3.6846934679130583E-2</v>
      </c>
      <c r="V89" s="85">
        <f t="shared" si="44"/>
        <v>2.4942984035529948E-2</v>
      </c>
      <c r="W89" s="86">
        <f t="shared" si="44"/>
        <v>1.4181728455986675E-2</v>
      </c>
      <c r="X89" s="85">
        <f t="shared" si="44"/>
        <v>1.4906544667736553E-2</v>
      </c>
      <c r="Y89" s="86">
        <f t="shared" si="44"/>
        <v>2.8661160870070954E-2</v>
      </c>
      <c r="Z89" s="85">
        <f t="shared" si="44"/>
        <v>2.0831612939678289E-2</v>
      </c>
      <c r="AA89" s="85">
        <f t="shared" si="44"/>
        <v>2.5968209808478516E-2</v>
      </c>
      <c r="AB89" s="105">
        <f t="shared" si="44"/>
        <v>1.5895942056886953E-2</v>
      </c>
      <c r="AC89" s="106">
        <f t="shared" si="44"/>
        <v>2.8144653946153658E-2</v>
      </c>
      <c r="AD89" s="18"/>
      <c r="AE89" s="18"/>
    </row>
    <row r="90" spans="1:31" x14ac:dyDescent="0.15">
      <c r="A90" s="90" t="s">
        <v>35</v>
      </c>
      <c r="B90" s="85">
        <f>B26/B31</f>
        <v>0</v>
      </c>
      <c r="C90" s="86">
        <f t="shared" ref="C90:AC90" si="45">C26/C31</f>
        <v>9.7872171811229543E-3</v>
      </c>
      <c r="D90" s="85">
        <f t="shared" si="45"/>
        <v>3.4184596822843354E-4</v>
      </c>
      <c r="E90" s="86">
        <f t="shared" si="45"/>
        <v>1.2548705019482008E-2</v>
      </c>
      <c r="F90" s="85">
        <f t="shared" si="45"/>
        <v>1.2764812881519742E-4</v>
      </c>
      <c r="G90" s="86">
        <f t="shared" si="45"/>
        <v>9.1670250170743425E-3</v>
      </c>
      <c r="H90" s="85">
        <f t="shared" si="45"/>
        <v>1.0276586998649363E-3</v>
      </c>
      <c r="I90" s="86">
        <f t="shared" si="45"/>
        <v>6.5023028989433761E-3</v>
      </c>
      <c r="J90" s="85">
        <f t="shared" si="45"/>
        <v>2.017929802507526E-3</v>
      </c>
      <c r="K90" s="86">
        <f t="shared" si="45"/>
        <v>4.4126958999525087E-3</v>
      </c>
      <c r="L90" s="85">
        <f t="shared" si="45"/>
        <v>5.8471448516096928E-3</v>
      </c>
      <c r="M90" s="86">
        <f t="shared" si="45"/>
        <v>1.5180975172001197E-3</v>
      </c>
      <c r="N90" s="85">
        <f t="shared" si="45"/>
        <v>1.8714085468329162E-3</v>
      </c>
      <c r="O90" s="86">
        <f t="shared" si="45"/>
        <v>2.057745712731541E-3</v>
      </c>
      <c r="P90" s="85">
        <f t="shared" si="45"/>
        <v>2.0278592475145114E-3</v>
      </c>
      <c r="Q90" s="86">
        <f t="shared" si="45"/>
        <v>3.4031317613407164E-3</v>
      </c>
      <c r="R90" s="85">
        <f t="shared" si="45"/>
        <v>1.8562335645986468E-3</v>
      </c>
      <c r="S90" s="86">
        <f t="shared" si="45"/>
        <v>2.1878125968867543E-3</v>
      </c>
      <c r="T90" s="85">
        <f t="shared" si="45"/>
        <v>2.1736014904695936E-3</v>
      </c>
      <c r="U90" s="86">
        <f t="shared" si="45"/>
        <v>3.4696335378792222E-3</v>
      </c>
      <c r="V90" s="85">
        <f t="shared" si="45"/>
        <v>1.5424318809266595E-3</v>
      </c>
      <c r="W90" s="86">
        <f t="shared" si="45"/>
        <v>1.147369070384307E-3</v>
      </c>
      <c r="X90" s="85">
        <f t="shared" si="45"/>
        <v>1.916213562001485E-3</v>
      </c>
      <c r="Y90" s="86">
        <f t="shared" si="45"/>
        <v>4.4550424566709313E-3</v>
      </c>
      <c r="Z90" s="85">
        <f t="shared" si="45"/>
        <v>2.2513614652103805E-3</v>
      </c>
      <c r="AA90" s="85">
        <f t="shared" si="45"/>
        <v>3.6641842948989807E-3</v>
      </c>
      <c r="AB90" s="105">
        <f t="shared" si="45"/>
        <v>1.6116800246137682E-3</v>
      </c>
      <c r="AC90" s="106">
        <f t="shared" si="45"/>
        <v>5.1187686076534251E-3</v>
      </c>
      <c r="AD90" s="18"/>
      <c r="AE90" s="18"/>
    </row>
    <row r="91" spans="1:31" x14ac:dyDescent="0.15">
      <c r="A91" s="91" t="s">
        <v>36</v>
      </c>
      <c r="B91" s="85">
        <f>B27/B31</f>
        <v>0</v>
      </c>
      <c r="C91" s="86">
        <f t="shared" ref="C91:AC91" si="46">C27/C31</f>
        <v>6.4191464912628283E-4</v>
      </c>
      <c r="D91" s="85">
        <f t="shared" si="46"/>
        <v>1.0054293183189222E-5</v>
      </c>
      <c r="E91" s="86">
        <f t="shared" si="46"/>
        <v>8.349431911201336E-4</v>
      </c>
      <c r="F91" s="85">
        <f t="shared" si="46"/>
        <v>0</v>
      </c>
      <c r="G91" s="86">
        <f t="shared" si="46"/>
        <v>1.4165380821086181E-4</v>
      </c>
      <c r="H91" s="85">
        <f t="shared" si="46"/>
        <v>3.2624085709997977E-6</v>
      </c>
      <c r="I91" s="86">
        <f t="shared" si="46"/>
        <v>1.0498509888918993E-4</v>
      </c>
      <c r="J91" s="85">
        <f t="shared" si="46"/>
        <v>0</v>
      </c>
      <c r="K91" s="86">
        <f t="shared" si="46"/>
        <v>1.9787873990818427E-5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1.1631964638827498E-5</v>
      </c>
      <c r="Z91" s="85">
        <f t="shared" si="46"/>
        <v>0</v>
      </c>
      <c r="AA91" s="85">
        <f t="shared" si="46"/>
        <v>0</v>
      </c>
      <c r="AB91" s="105">
        <f t="shared" si="46"/>
        <v>8.9962602546121579E-7</v>
      </c>
      <c r="AC91" s="106">
        <f t="shared" si="46"/>
        <v>1.4665019371362512E-4</v>
      </c>
      <c r="AD91" s="18"/>
      <c r="AE91" s="18"/>
    </row>
    <row r="92" spans="1:31" x14ac:dyDescent="0.15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0</v>
      </c>
      <c r="AD92" s="18"/>
      <c r="AE92" s="18"/>
    </row>
    <row r="93" spans="1:31" x14ac:dyDescent="0.15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 x14ac:dyDescent="0.2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5" thickTop="1" thickBot="1" x14ac:dyDescent="0.2">
      <c r="A95" s="9" t="s">
        <v>13</v>
      </c>
      <c r="B95" s="81">
        <f>SUM(B71:B94)</f>
        <v>0.99999999999999989</v>
      </c>
      <c r="C95" s="82">
        <f t="shared" ref="C95:AC95" si="50">SUM(C71:C94)</f>
        <v>1</v>
      </c>
      <c r="D95" s="81">
        <f t="shared" si="50"/>
        <v>0.99999999999999989</v>
      </c>
      <c r="E95" s="82">
        <f t="shared" si="50"/>
        <v>0.99999999999999978</v>
      </c>
      <c r="F95" s="81">
        <f t="shared" si="50"/>
        <v>1.0000000000000002</v>
      </c>
      <c r="G95" s="82">
        <f t="shared" si="50"/>
        <v>0.99999999999999989</v>
      </c>
      <c r="H95" s="81">
        <f t="shared" si="50"/>
        <v>1</v>
      </c>
      <c r="I95" s="82">
        <f t="shared" si="50"/>
        <v>1</v>
      </c>
      <c r="J95" s="81">
        <f t="shared" si="50"/>
        <v>0.99999999999999978</v>
      </c>
      <c r="K95" s="81">
        <f t="shared" si="50"/>
        <v>1.0000000000000002</v>
      </c>
      <c r="L95" s="81">
        <f t="shared" si="50"/>
        <v>0.99999999999999989</v>
      </c>
      <c r="M95" s="82">
        <f t="shared" si="50"/>
        <v>1</v>
      </c>
      <c r="N95" s="81">
        <f t="shared" si="50"/>
        <v>1.0000000000000002</v>
      </c>
      <c r="O95" s="82">
        <f t="shared" si="50"/>
        <v>1</v>
      </c>
      <c r="P95" s="81">
        <f t="shared" si="50"/>
        <v>1.0000000000000002</v>
      </c>
      <c r="Q95" s="82">
        <f t="shared" si="50"/>
        <v>1</v>
      </c>
      <c r="R95" s="81">
        <f t="shared" si="50"/>
        <v>1</v>
      </c>
      <c r="S95" s="82">
        <f t="shared" si="50"/>
        <v>0.99999999999999978</v>
      </c>
      <c r="T95" s="81">
        <f t="shared" si="50"/>
        <v>1</v>
      </c>
      <c r="U95" s="82">
        <f t="shared" si="50"/>
        <v>0.99999999999999989</v>
      </c>
      <c r="V95" s="81">
        <f t="shared" si="50"/>
        <v>1</v>
      </c>
      <c r="W95" s="82">
        <f t="shared" si="50"/>
        <v>0.99999999999999989</v>
      </c>
      <c r="X95" s="81">
        <f t="shared" si="50"/>
        <v>1</v>
      </c>
      <c r="Y95" s="82">
        <f t="shared" si="50"/>
        <v>0.99999999999999989</v>
      </c>
      <c r="Z95" s="81">
        <f t="shared" si="50"/>
        <v>0.99999999999999989</v>
      </c>
      <c r="AA95" s="81">
        <f t="shared" si="50"/>
        <v>1</v>
      </c>
      <c r="AB95" s="81">
        <f t="shared" si="50"/>
        <v>1</v>
      </c>
      <c r="AC95" s="83">
        <f t="shared" si="50"/>
        <v>1.0000000000000002</v>
      </c>
      <c r="AD95" s="84"/>
    </row>
    <row r="96" spans="1:31" ht="14" thickTop="1" x14ac:dyDescent="0.15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zoomScale="90" zoomScaleNormal="90" zoomScalePageLayoutView="90" workbookViewId="0">
      <selection activeCell="E31" sqref="E31:E32"/>
    </sheetView>
  </sheetViews>
  <sheetFormatPr baseColWidth="10" defaultColWidth="8.83203125" defaultRowHeight="13" x14ac:dyDescent="0.15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 x14ac:dyDescent="0.2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6" x14ac:dyDescent="0.2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 x14ac:dyDescent="0.2"/>
    <row r="5" spans="1:29" ht="15" thickTop="1" thickBot="1" x14ac:dyDescent="0.2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2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15">
      <c r="A8" s="137" t="s">
        <v>17</v>
      </c>
      <c r="B8" s="189">
        <f>Monthly!B8-(Saturdays!B8+'Sundays &amp; Holidays'!B8)</f>
        <v>1979</v>
      </c>
      <c r="C8" s="190">
        <f>Monthly!C8-(Saturdays!C8+'Sundays &amp; Holidays'!C8)</f>
        <v>1</v>
      </c>
      <c r="D8" s="191">
        <f>Monthly!D8-(Saturdays!D8+'Sundays &amp; Holidays'!D8)</f>
        <v>1263</v>
      </c>
      <c r="E8" s="192">
        <f>Monthly!E8-(Saturdays!E8+'Sundays &amp; Holidays'!E8)</f>
        <v>16</v>
      </c>
      <c r="F8" s="189">
        <f>Monthly!F8-(Saturdays!F8+'Sundays &amp; Holidays'!F8)</f>
        <v>3655</v>
      </c>
      <c r="G8" s="193">
        <f>Monthly!G8-(Saturdays!G8+'Sundays &amp; Holidays'!G8)</f>
        <v>43</v>
      </c>
      <c r="H8" s="191">
        <f>Monthly!H8-(Saturdays!H8+'Sundays &amp; Holidays'!H8)</f>
        <v>2658</v>
      </c>
      <c r="I8" s="192">
        <f>Monthly!I8-(Saturdays!I8+'Sundays &amp; Holidays'!I8)</f>
        <v>339</v>
      </c>
      <c r="J8" s="189">
        <f>Monthly!J8-(Saturdays!J8+'Sundays &amp; Holidays'!J8)</f>
        <v>116</v>
      </c>
      <c r="K8" s="193">
        <f>Monthly!K8-(Saturdays!K8+'Sundays &amp; Holidays'!K8)</f>
        <v>136</v>
      </c>
      <c r="L8" s="191">
        <f>Monthly!L8-(Saturdays!L8+'Sundays &amp; Holidays'!L8)</f>
        <v>152</v>
      </c>
      <c r="M8" s="189">
        <f>Monthly!M8-(Saturdays!M8+'Sundays &amp; Holidays'!M8)</f>
        <v>386</v>
      </c>
      <c r="N8" s="194">
        <f>Monthly!N8-(Saturdays!N8+'Sundays &amp; Holidays'!N8)</f>
        <v>550</v>
      </c>
      <c r="O8" s="195">
        <f>Monthly!O8-(Saturdays!O8+'Sundays &amp; Holidays'!O8)</f>
        <v>513</v>
      </c>
      <c r="P8" s="189">
        <f>Monthly!P8-(Saturdays!P8+'Sundays &amp; Holidays'!P8)</f>
        <v>323</v>
      </c>
      <c r="Q8" s="193">
        <f>Monthly!Q8-(Saturdays!Q8+'Sundays &amp; Holidays'!Q8)</f>
        <v>175</v>
      </c>
      <c r="R8" s="191">
        <f>Monthly!R8-(Saturdays!R8+'Sundays &amp; Holidays'!R8)</f>
        <v>120</v>
      </c>
      <c r="S8" s="192">
        <f>Monthly!S8-(Saturdays!S8+'Sundays &amp; Holidays'!S8)</f>
        <v>40</v>
      </c>
      <c r="T8" s="189">
        <f>Monthly!T8-(Saturdays!T8+'Sundays &amp; Holidays'!T8)</f>
        <v>4</v>
      </c>
      <c r="U8" s="193">
        <f>Monthly!U8-(Saturdays!U8+'Sundays &amp; Holidays'!U8)</f>
        <v>0</v>
      </c>
      <c r="V8" s="191">
        <f>Monthly!V8-(Saturdays!V8+'Sundays &amp; Holidays'!V8)</f>
        <v>2</v>
      </c>
      <c r="W8" s="192">
        <f>Monthly!W8-(Saturdays!W8+'Sundays &amp; Holidays'!W8)</f>
        <v>0</v>
      </c>
      <c r="X8" s="189">
        <f>Monthly!X8-(Saturdays!X8+'Sundays &amp; Holidays'!X8)</f>
        <v>1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10823</v>
      </c>
      <c r="AC8" s="173">
        <f>+C8+E8+G8+I8+K8+M8+O8+Q8+S8+U8+W8+Y8+AA8</f>
        <v>1649</v>
      </c>
    </row>
    <row r="9" spans="1:29" x14ac:dyDescent="0.15">
      <c r="A9" s="146" t="s">
        <v>18</v>
      </c>
      <c r="B9" s="196">
        <f>Monthly!B9-(Saturdays!B9+'Sundays &amp; Holidays'!B9)</f>
        <v>8390</v>
      </c>
      <c r="C9" s="197">
        <f>Monthly!C9-(Saturdays!C9+'Sundays &amp; Holidays'!C9)</f>
        <v>166</v>
      </c>
      <c r="D9" s="198">
        <f>Monthly!D9-(Saturdays!D9+'Sundays &amp; Holidays'!D9)</f>
        <v>3464</v>
      </c>
      <c r="E9" s="199">
        <f>Monthly!E9-(Saturdays!E9+'Sundays &amp; Holidays'!E9)</f>
        <v>123</v>
      </c>
      <c r="F9" s="196">
        <f>Monthly!F9-(Saturdays!F9+'Sundays &amp; Holidays'!F9)</f>
        <v>9388</v>
      </c>
      <c r="G9" s="200">
        <f>Monthly!G9-(Saturdays!G9+'Sundays &amp; Holidays'!G9)</f>
        <v>350</v>
      </c>
      <c r="H9" s="198">
        <f>Monthly!H9-(Saturdays!H9+'Sundays &amp; Holidays'!H9)</f>
        <v>7423</v>
      </c>
      <c r="I9" s="199">
        <f>Monthly!I9-(Saturdays!I9+'Sundays &amp; Holidays'!I9)</f>
        <v>2081</v>
      </c>
      <c r="J9" s="196">
        <f>Monthly!J9-(Saturdays!J9+'Sundays &amp; Holidays'!J9)</f>
        <v>704</v>
      </c>
      <c r="K9" s="200">
        <f>Monthly!K9-(Saturdays!K9+'Sundays &amp; Holidays'!K9)</f>
        <v>916</v>
      </c>
      <c r="L9" s="198">
        <f>Monthly!L9-(Saturdays!L9+'Sundays &amp; Holidays'!L9)</f>
        <v>1657</v>
      </c>
      <c r="M9" s="196">
        <f>Monthly!M9-(Saturdays!M9+'Sundays &amp; Holidays'!M9)</f>
        <v>3099</v>
      </c>
      <c r="N9" s="201">
        <f>Monthly!N9-(Saturdays!N9+'Sundays &amp; Holidays'!N9)</f>
        <v>5754</v>
      </c>
      <c r="O9" s="202">
        <f>Monthly!O9-(Saturdays!O9+'Sundays &amp; Holidays'!O9)</f>
        <v>6430</v>
      </c>
      <c r="P9" s="196">
        <f>Monthly!P9-(Saturdays!P9+'Sundays &amp; Holidays'!P9)</f>
        <v>3411</v>
      </c>
      <c r="Q9" s="200">
        <f>Monthly!Q9-(Saturdays!Q9+'Sundays &amp; Holidays'!Q9)</f>
        <v>4157</v>
      </c>
      <c r="R9" s="198">
        <f>Monthly!R9-(Saturdays!R9+'Sundays &amp; Holidays'!R9)</f>
        <v>3184</v>
      </c>
      <c r="S9" s="199">
        <f>Monthly!S9-(Saturdays!S9+'Sundays &amp; Holidays'!S9)</f>
        <v>3048</v>
      </c>
      <c r="T9" s="196">
        <f>Monthly!T9-(Saturdays!T9+'Sundays &amp; Holidays'!T9)</f>
        <v>437</v>
      </c>
      <c r="U9" s="200">
        <f>Monthly!U9-(Saturdays!U9+'Sundays &amp; Holidays'!U9)</f>
        <v>1156</v>
      </c>
      <c r="V9" s="198">
        <f>Monthly!V9-(Saturdays!V9+'Sundays &amp; Holidays'!V9)</f>
        <v>2128</v>
      </c>
      <c r="W9" s="199">
        <f>Monthly!W9-(Saturdays!W9+'Sundays &amp; Holidays'!W9)</f>
        <v>3205</v>
      </c>
      <c r="X9" s="196">
        <f>Monthly!X9-(Saturdays!X9+'Sundays &amp; Holidays'!X9)</f>
        <v>2823</v>
      </c>
      <c r="Y9" s="200">
        <f>Monthly!Y9-(Saturdays!Y9+'Sundays &amp; Holidays'!Y9)</f>
        <v>2334</v>
      </c>
      <c r="Z9" s="198">
        <f>Monthly!Z9-(Saturdays!Z9+'Sundays &amp; Holidays'!Z9)</f>
        <v>6239</v>
      </c>
      <c r="AA9" s="196">
        <f>Monthly!AA9-(Saturdays!AA9+'Sundays &amp; Holidays'!AA9)</f>
        <v>3775</v>
      </c>
      <c r="AB9" s="172">
        <f t="shared" ref="AB9:AC30" si="0">+B9+D9+F9+H9+J9+L9+N9+P9+R9+T9+V9+X9+Z9</f>
        <v>55002</v>
      </c>
      <c r="AC9" s="173">
        <f t="shared" si="0"/>
        <v>30840</v>
      </c>
    </row>
    <row r="10" spans="1:29" x14ac:dyDescent="0.15">
      <c r="A10" s="137" t="s">
        <v>19</v>
      </c>
      <c r="B10" s="189">
        <f>Monthly!B10-(Saturdays!B10+'Sundays &amp; Holidays'!B10)</f>
        <v>11821</v>
      </c>
      <c r="C10" s="190">
        <f>Monthly!C10-(Saturdays!C10+'Sundays &amp; Holidays'!C10)</f>
        <v>4551</v>
      </c>
      <c r="D10" s="191">
        <f>Monthly!D10-(Saturdays!D10+'Sundays &amp; Holidays'!D10)</f>
        <v>4605</v>
      </c>
      <c r="E10" s="192">
        <f>Monthly!E10-(Saturdays!E10+'Sundays &amp; Holidays'!E10)</f>
        <v>3426</v>
      </c>
      <c r="F10" s="189">
        <f>Monthly!F10-(Saturdays!F10+'Sundays &amp; Holidays'!F10)</f>
        <v>10513</v>
      </c>
      <c r="G10" s="193">
        <f>Monthly!G10-(Saturdays!G10+'Sundays &amp; Holidays'!G10)</f>
        <v>5821</v>
      </c>
      <c r="H10" s="191">
        <f>Monthly!H10-(Saturdays!H10+'Sundays &amp; Holidays'!H10)</f>
        <v>12351</v>
      </c>
      <c r="I10" s="192">
        <f>Monthly!I10-(Saturdays!I10+'Sundays &amp; Holidays'!I10)</f>
        <v>9215</v>
      </c>
      <c r="J10" s="189">
        <f>Monthly!J10-(Saturdays!J10+'Sundays &amp; Holidays'!J10)</f>
        <v>1532</v>
      </c>
      <c r="K10" s="193">
        <f>Monthly!K10-(Saturdays!K10+'Sundays &amp; Holidays'!K10)</f>
        <v>2873</v>
      </c>
      <c r="L10" s="191">
        <f>Monthly!L10-(Saturdays!L10+'Sundays &amp; Holidays'!L10)</f>
        <v>4852</v>
      </c>
      <c r="M10" s="189">
        <f>Monthly!M10-(Saturdays!M10+'Sundays &amp; Holidays'!M10)</f>
        <v>6475</v>
      </c>
      <c r="N10" s="194">
        <f>Monthly!N10-(Saturdays!N10+'Sundays &amp; Holidays'!N10)</f>
        <v>11675</v>
      </c>
      <c r="O10" s="195">
        <f>Monthly!O10-(Saturdays!O10+'Sundays &amp; Holidays'!O10)</f>
        <v>13018</v>
      </c>
      <c r="P10" s="189">
        <f>Monthly!P10-(Saturdays!P10+'Sundays &amp; Holidays'!P10)</f>
        <v>7768</v>
      </c>
      <c r="Q10" s="193">
        <f>Monthly!Q10-(Saturdays!Q10+'Sundays &amp; Holidays'!Q10)</f>
        <v>6033</v>
      </c>
      <c r="R10" s="191">
        <f>Monthly!R10-(Saturdays!R10+'Sundays &amp; Holidays'!R10)</f>
        <v>7600</v>
      </c>
      <c r="S10" s="192">
        <f>Monthly!S10-(Saturdays!S10+'Sundays &amp; Holidays'!S10)</f>
        <v>5298</v>
      </c>
      <c r="T10" s="189">
        <f>Monthly!T10-(Saturdays!T10+'Sundays &amp; Holidays'!T10)</f>
        <v>1249</v>
      </c>
      <c r="U10" s="193">
        <f>Monthly!U10-(Saturdays!U10+'Sundays &amp; Holidays'!U10)</f>
        <v>2751</v>
      </c>
      <c r="V10" s="191">
        <f>Monthly!V10-(Saturdays!V10+'Sundays &amp; Holidays'!V10)</f>
        <v>5006</v>
      </c>
      <c r="W10" s="192">
        <f>Monthly!W10-(Saturdays!W10+'Sundays &amp; Holidays'!W10)</f>
        <v>6756</v>
      </c>
      <c r="X10" s="189">
        <f>Monthly!X10-(Saturdays!X10+'Sundays &amp; Holidays'!X10)</f>
        <v>5505</v>
      </c>
      <c r="Y10" s="193">
        <f>Monthly!Y10-(Saturdays!Y10+'Sundays &amp; Holidays'!Y10)</f>
        <v>4367</v>
      </c>
      <c r="Z10" s="191">
        <f>Monthly!Z10-(Saturdays!Z10+'Sundays &amp; Holidays'!Z10)</f>
        <v>9994</v>
      </c>
      <c r="AA10" s="189">
        <f>Monthly!AA10-(Saturdays!AA10+'Sundays &amp; Holidays'!AA10)</f>
        <v>8771</v>
      </c>
      <c r="AB10" s="172">
        <f t="shared" si="0"/>
        <v>94471</v>
      </c>
      <c r="AC10" s="173">
        <f t="shared" si="0"/>
        <v>79355</v>
      </c>
    </row>
    <row r="11" spans="1:29" x14ac:dyDescent="0.15">
      <c r="A11" s="146" t="s">
        <v>20</v>
      </c>
      <c r="B11" s="196">
        <f>Monthly!B11-(Saturdays!B11+'Sundays &amp; Holidays'!B11)</f>
        <v>11781</v>
      </c>
      <c r="C11" s="197">
        <f>Monthly!C11-(Saturdays!C11+'Sundays &amp; Holidays'!C11)</f>
        <v>8646</v>
      </c>
      <c r="D11" s="198">
        <f>Monthly!D11-(Saturdays!D11+'Sundays &amp; Holidays'!D11)</f>
        <v>4747</v>
      </c>
      <c r="E11" s="199">
        <f>Monthly!E11-(Saturdays!E11+'Sundays &amp; Holidays'!E11)</f>
        <v>5234</v>
      </c>
      <c r="F11" s="196">
        <f>Monthly!F11-(Saturdays!F11+'Sundays &amp; Holidays'!F11)</f>
        <v>11469</v>
      </c>
      <c r="G11" s="200">
        <f>Monthly!G11-(Saturdays!G11+'Sundays &amp; Holidays'!G11)</f>
        <v>6934</v>
      </c>
      <c r="H11" s="198">
        <f>Monthly!H11-(Saturdays!H11+'Sundays &amp; Holidays'!H11)</f>
        <v>14409</v>
      </c>
      <c r="I11" s="199">
        <f>Monthly!I11-(Saturdays!I11+'Sundays &amp; Holidays'!I11)</f>
        <v>11587</v>
      </c>
      <c r="J11" s="196">
        <f>Monthly!J11-(Saturdays!J11+'Sundays &amp; Holidays'!J11)</f>
        <v>1941</v>
      </c>
      <c r="K11" s="200">
        <f>Monthly!K11-(Saturdays!K11+'Sundays &amp; Holidays'!K11)</f>
        <v>3759</v>
      </c>
      <c r="L11" s="198">
        <f>Monthly!L11-(Saturdays!L11+'Sundays &amp; Holidays'!L11)</f>
        <v>4596</v>
      </c>
      <c r="M11" s="196">
        <f>Monthly!M11-(Saturdays!M11+'Sundays &amp; Holidays'!M11)</f>
        <v>9189</v>
      </c>
      <c r="N11" s="201">
        <f>Monthly!N11-(Saturdays!N11+'Sundays &amp; Holidays'!N11)</f>
        <v>13721</v>
      </c>
      <c r="O11" s="202">
        <f>Monthly!O11-(Saturdays!O11+'Sundays &amp; Holidays'!O11)</f>
        <v>16588</v>
      </c>
      <c r="P11" s="196">
        <f>Monthly!P11-(Saturdays!P11+'Sundays &amp; Holidays'!P11)</f>
        <v>8578</v>
      </c>
      <c r="Q11" s="200">
        <f>Monthly!Q11-(Saturdays!Q11+'Sundays &amp; Holidays'!Q11)</f>
        <v>7032</v>
      </c>
      <c r="R11" s="198">
        <f>Monthly!R11-(Saturdays!R11+'Sundays &amp; Holidays'!R11)</f>
        <v>9723</v>
      </c>
      <c r="S11" s="199">
        <f>Monthly!S11-(Saturdays!S11+'Sundays &amp; Holidays'!S11)</f>
        <v>6781</v>
      </c>
      <c r="T11" s="196">
        <f>Monthly!T11-(Saturdays!T11+'Sundays &amp; Holidays'!T11)</f>
        <v>2493</v>
      </c>
      <c r="U11" s="200">
        <f>Monthly!U11-(Saturdays!U11+'Sundays &amp; Holidays'!U11)</f>
        <v>3268</v>
      </c>
      <c r="V11" s="198">
        <f>Monthly!V11-(Saturdays!V11+'Sundays &amp; Holidays'!V11)</f>
        <v>5548</v>
      </c>
      <c r="W11" s="199">
        <f>Monthly!W11-(Saturdays!W11+'Sundays &amp; Holidays'!W11)</f>
        <v>8457</v>
      </c>
      <c r="X11" s="196">
        <f>Monthly!X11-(Saturdays!X11+'Sundays &amp; Holidays'!X11)</f>
        <v>6818</v>
      </c>
      <c r="Y11" s="200">
        <f>Monthly!Y11-(Saturdays!Y11+'Sundays &amp; Holidays'!Y11)</f>
        <v>5661</v>
      </c>
      <c r="Z11" s="198">
        <f>Monthly!Z11-(Saturdays!Z11+'Sundays &amp; Holidays'!Z11)</f>
        <v>11087</v>
      </c>
      <c r="AA11" s="196">
        <f>Monthly!AA11-(Saturdays!AA11+'Sundays &amp; Holidays'!AA11)</f>
        <v>11775</v>
      </c>
      <c r="AB11" s="172">
        <f t="shared" si="0"/>
        <v>106911</v>
      </c>
      <c r="AC11" s="173">
        <f t="shared" si="0"/>
        <v>104911</v>
      </c>
    </row>
    <row r="12" spans="1:29" x14ac:dyDescent="0.15">
      <c r="A12" s="137" t="s">
        <v>21</v>
      </c>
      <c r="B12" s="189">
        <f>Monthly!B12-(Saturdays!B12+'Sundays &amp; Holidays'!B12)</f>
        <v>12817</v>
      </c>
      <c r="C12" s="190">
        <f>Monthly!C12-(Saturdays!C12+'Sundays &amp; Holidays'!C12)</f>
        <v>10707</v>
      </c>
      <c r="D12" s="191">
        <f>Monthly!D12-(Saturdays!D12+'Sundays &amp; Holidays'!D12)</f>
        <v>5268</v>
      </c>
      <c r="E12" s="192">
        <f>Monthly!E12-(Saturdays!E12+'Sundays &amp; Holidays'!E12)</f>
        <v>5433</v>
      </c>
      <c r="F12" s="189">
        <f>Monthly!F12-(Saturdays!F12+'Sundays &amp; Holidays'!F12)</f>
        <v>13758</v>
      </c>
      <c r="G12" s="193">
        <f>Monthly!G12-(Saturdays!G12+'Sundays &amp; Holidays'!G12)</f>
        <v>6574</v>
      </c>
      <c r="H12" s="191">
        <f>Monthly!H12-(Saturdays!H12+'Sundays &amp; Holidays'!H12)</f>
        <v>15852</v>
      </c>
      <c r="I12" s="192">
        <f>Monthly!I12-(Saturdays!I12+'Sundays &amp; Holidays'!I12)</f>
        <v>12583</v>
      </c>
      <c r="J12" s="189">
        <f>Monthly!J12-(Saturdays!J12+'Sundays &amp; Holidays'!J12)</f>
        <v>1935</v>
      </c>
      <c r="K12" s="193">
        <f>Monthly!K12-(Saturdays!K12+'Sundays &amp; Holidays'!K12)</f>
        <v>4151</v>
      </c>
      <c r="L12" s="191">
        <f>Monthly!L12-(Saturdays!L12+'Sundays &amp; Holidays'!L12)</f>
        <v>4400</v>
      </c>
      <c r="M12" s="189">
        <f>Monthly!M12-(Saturdays!M12+'Sundays &amp; Holidays'!M12)</f>
        <v>10426</v>
      </c>
      <c r="N12" s="194">
        <f>Monthly!N12-(Saturdays!N12+'Sundays &amp; Holidays'!N12)</f>
        <v>13385</v>
      </c>
      <c r="O12" s="195">
        <f>Monthly!O12-(Saturdays!O12+'Sundays &amp; Holidays'!O12)</f>
        <v>17012</v>
      </c>
      <c r="P12" s="189">
        <f>Monthly!P12-(Saturdays!P12+'Sundays &amp; Holidays'!P12)</f>
        <v>8126</v>
      </c>
      <c r="Q12" s="193">
        <f>Monthly!Q12-(Saturdays!Q12+'Sundays &amp; Holidays'!Q12)</f>
        <v>6375</v>
      </c>
      <c r="R12" s="191">
        <f>Monthly!R12-(Saturdays!R12+'Sundays &amp; Holidays'!R12)</f>
        <v>10435</v>
      </c>
      <c r="S12" s="192">
        <f>Monthly!S12-(Saturdays!S12+'Sundays &amp; Holidays'!S12)</f>
        <v>6555</v>
      </c>
      <c r="T12" s="189">
        <f>Monthly!T12-(Saturdays!T12+'Sundays &amp; Holidays'!T12)</f>
        <v>1559</v>
      </c>
      <c r="U12" s="193">
        <f>Monthly!U12-(Saturdays!U12+'Sundays &amp; Holidays'!U12)</f>
        <v>2871</v>
      </c>
      <c r="V12" s="191">
        <f>Monthly!V12-(Saturdays!V12+'Sundays &amp; Holidays'!V12)</f>
        <v>5217</v>
      </c>
      <c r="W12" s="192">
        <f>Monthly!W12-(Saturdays!W12+'Sundays &amp; Holidays'!W12)</f>
        <v>9376</v>
      </c>
      <c r="X12" s="189">
        <f>Monthly!X12-(Saturdays!X12+'Sundays &amp; Holidays'!X12)</f>
        <v>6350</v>
      </c>
      <c r="Y12" s="193">
        <f>Monthly!Y12-(Saturdays!Y12+'Sundays &amp; Holidays'!Y12)</f>
        <v>4965</v>
      </c>
      <c r="Z12" s="191">
        <f>Monthly!Z12-(Saturdays!Z12+'Sundays &amp; Holidays'!Z12)</f>
        <v>11260</v>
      </c>
      <c r="AA12" s="189">
        <f>Monthly!AA12-(Saturdays!AA12+'Sundays &amp; Holidays'!AA12)</f>
        <v>11748</v>
      </c>
      <c r="AB12" s="172">
        <f t="shared" si="0"/>
        <v>110362</v>
      </c>
      <c r="AC12" s="173">
        <f t="shared" si="0"/>
        <v>108776</v>
      </c>
    </row>
    <row r="13" spans="1:29" x14ac:dyDescent="0.15">
      <c r="A13" s="146" t="s">
        <v>22</v>
      </c>
      <c r="B13" s="196">
        <f>Monthly!B13-(Saturdays!B13+'Sundays &amp; Holidays'!B13)</f>
        <v>11552</v>
      </c>
      <c r="C13" s="197">
        <f>Monthly!C13-(Saturdays!C13+'Sundays &amp; Holidays'!C13)</f>
        <v>15183</v>
      </c>
      <c r="D13" s="198">
        <f>Monthly!D13-(Saturdays!D13+'Sundays &amp; Holidays'!D13)</f>
        <v>5439</v>
      </c>
      <c r="E13" s="199">
        <f>Monthly!E13-(Saturdays!E13+'Sundays &amp; Holidays'!E13)</f>
        <v>4887</v>
      </c>
      <c r="F13" s="196">
        <f>Monthly!F13-(Saturdays!F13+'Sundays &amp; Holidays'!F13)</f>
        <v>14567</v>
      </c>
      <c r="G13" s="200">
        <f>Monthly!G13-(Saturdays!G13+'Sundays &amp; Holidays'!G13)</f>
        <v>5017</v>
      </c>
      <c r="H13" s="198">
        <f>Monthly!H13-(Saturdays!H13+'Sundays &amp; Holidays'!H13)</f>
        <v>15224</v>
      </c>
      <c r="I13" s="199">
        <f>Monthly!I13-(Saturdays!I13+'Sundays &amp; Holidays'!I13)</f>
        <v>13288</v>
      </c>
      <c r="J13" s="196">
        <f>Monthly!J13-(Saturdays!J13+'Sundays &amp; Holidays'!J13)</f>
        <v>2286</v>
      </c>
      <c r="K13" s="200">
        <f>Monthly!K13-(Saturdays!K13+'Sundays &amp; Holidays'!K13)</f>
        <v>4451</v>
      </c>
      <c r="L13" s="198">
        <f>Monthly!L13-(Saturdays!L13+'Sundays &amp; Holidays'!L13)</f>
        <v>4209</v>
      </c>
      <c r="M13" s="196">
        <f>Monthly!M13-(Saturdays!M13+'Sundays &amp; Holidays'!M13)</f>
        <v>10517</v>
      </c>
      <c r="N13" s="201">
        <f>Monthly!N13-(Saturdays!N13+'Sundays &amp; Holidays'!N13)</f>
        <v>12348</v>
      </c>
      <c r="O13" s="202">
        <f>Monthly!O13-(Saturdays!O13+'Sundays &amp; Holidays'!O13)</f>
        <v>17604</v>
      </c>
      <c r="P13" s="196">
        <f>Monthly!P13-(Saturdays!P13+'Sundays &amp; Holidays'!P13)</f>
        <v>7567</v>
      </c>
      <c r="Q13" s="200">
        <f>Monthly!Q13-(Saturdays!Q13+'Sundays &amp; Holidays'!Q13)</f>
        <v>5601</v>
      </c>
      <c r="R13" s="198">
        <f>Monthly!R13-(Saturdays!R13+'Sundays &amp; Holidays'!R13)</f>
        <v>10226</v>
      </c>
      <c r="S13" s="199">
        <f>Monthly!S13-(Saturdays!S13+'Sundays &amp; Holidays'!S13)</f>
        <v>6570</v>
      </c>
      <c r="T13" s="196">
        <f>Monthly!T13-(Saturdays!T13+'Sundays &amp; Holidays'!T13)</f>
        <v>1127</v>
      </c>
      <c r="U13" s="200">
        <f>Monthly!U13-(Saturdays!U13+'Sundays &amp; Holidays'!U13)</f>
        <v>1735</v>
      </c>
      <c r="V13" s="198">
        <f>Monthly!V13-(Saturdays!V13+'Sundays &amp; Holidays'!V13)</f>
        <v>5489</v>
      </c>
      <c r="W13" s="199">
        <f>Monthly!W13-(Saturdays!W13+'Sundays &amp; Holidays'!W13)</f>
        <v>10436</v>
      </c>
      <c r="X13" s="196">
        <f>Monthly!X13-(Saturdays!X13+'Sundays &amp; Holidays'!X13)</f>
        <v>5344</v>
      </c>
      <c r="Y13" s="200">
        <f>Monthly!Y13-(Saturdays!Y13+'Sundays &amp; Holidays'!Y13)</f>
        <v>4077</v>
      </c>
      <c r="Z13" s="198">
        <f>Monthly!Z13-(Saturdays!Z13+'Sundays &amp; Holidays'!Z13)</f>
        <v>11050</v>
      </c>
      <c r="AA13" s="196">
        <f>Monthly!AA13-(Saturdays!AA13+'Sundays &amp; Holidays'!AA13)</f>
        <v>11581</v>
      </c>
      <c r="AB13" s="172">
        <f t="shared" si="0"/>
        <v>106428</v>
      </c>
      <c r="AC13" s="173">
        <f t="shared" si="0"/>
        <v>110947</v>
      </c>
    </row>
    <row r="14" spans="1:29" x14ac:dyDescent="0.15">
      <c r="A14" s="137" t="s">
        <v>23</v>
      </c>
      <c r="B14" s="189">
        <f>Monthly!B14-(Saturdays!B14+'Sundays &amp; Holidays'!B14)</f>
        <v>9935</v>
      </c>
      <c r="C14" s="190">
        <f>Monthly!C14-(Saturdays!C14+'Sundays &amp; Holidays'!C14)</f>
        <v>11037</v>
      </c>
      <c r="D14" s="191">
        <f>Monthly!D14-(Saturdays!D14+'Sundays &amp; Holidays'!D14)</f>
        <v>4868</v>
      </c>
      <c r="E14" s="192">
        <f>Monthly!E14-(Saturdays!E14+'Sundays &amp; Holidays'!E14)</f>
        <v>4499</v>
      </c>
      <c r="F14" s="189">
        <f>Monthly!F14-(Saturdays!F14+'Sundays &amp; Holidays'!F14)</f>
        <v>11091</v>
      </c>
      <c r="G14" s="193">
        <f>Monthly!G14-(Saturdays!G14+'Sundays &amp; Holidays'!G14)</f>
        <v>4612</v>
      </c>
      <c r="H14" s="191">
        <f>Monthly!H14-(Saturdays!H14+'Sundays &amp; Holidays'!H14)</f>
        <v>12550</v>
      </c>
      <c r="I14" s="192">
        <f>Monthly!I14-(Saturdays!I14+'Sundays &amp; Holidays'!I14)</f>
        <v>12132</v>
      </c>
      <c r="J14" s="189">
        <f>Monthly!J14-(Saturdays!J14+'Sundays &amp; Holidays'!J14)</f>
        <v>2229</v>
      </c>
      <c r="K14" s="193">
        <f>Monthly!K14-(Saturdays!K14+'Sundays &amp; Holidays'!K14)</f>
        <v>3132</v>
      </c>
      <c r="L14" s="191">
        <f>Monthly!L14-(Saturdays!L14+'Sundays &amp; Holidays'!L14)</f>
        <v>4393</v>
      </c>
      <c r="M14" s="189">
        <f>Monthly!M14-(Saturdays!M14+'Sundays &amp; Holidays'!M14)</f>
        <v>8510</v>
      </c>
      <c r="N14" s="194">
        <f>Monthly!N14-(Saturdays!N14+'Sundays &amp; Holidays'!N14)</f>
        <v>11062</v>
      </c>
      <c r="O14" s="195">
        <f>Monthly!O14-(Saturdays!O14+'Sundays &amp; Holidays'!O14)</f>
        <v>14204</v>
      </c>
      <c r="P14" s="189">
        <f>Monthly!P14-(Saturdays!P14+'Sundays &amp; Holidays'!P14)</f>
        <v>5937</v>
      </c>
      <c r="Q14" s="193">
        <f>Monthly!Q14-(Saturdays!Q14+'Sundays &amp; Holidays'!Q14)</f>
        <v>4646</v>
      </c>
      <c r="R14" s="191">
        <f>Monthly!R14-(Saturdays!R14+'Sundays &amp; Holidays'!R14)</f>
        <v>9301</v>
      </c>
      <c r="S14" s="192">
        <f>Monthly!S14-(Saturdays!S14+'Sundays &amp; Holidays'!S14)</f>
        <v>6182</v>
      </c>
      <c r="T14" s="189">
        <f>Monthly!T14-(Saturdays!T14+'Sundays &amp; Holidays'!T14)</f>
        <v>1732</v>
      </c>
      <c r="U14" s="193">
        <f>Monthly!U14-(Saturdays!U14+'Sundays &amp; Holidays'!U14)</f>
        <v>1482</v>
      </c>
      <c r="V14" s="191">
        <f>Monthly!V14-(Saturdays!V14+'Sundays &amp; Holidays'!V14)</f>
        <v>5278</v>
      </c>
      <c r="W14" s="192">
        <f>Monthly!W14-(Saturdays!W14+'Sundays &amp; Holidays'!W14)</f>
        <v>8953</v>
      </c>
      <c r="X14" s="189">
        <f>Monthly!X14-(Saturdays!X14+'Sundays &amp; Holidays'!X14)</f>
        <v>4836</v>
      </c>
      <c r="Y14" s="193">
        <f>Monthly!Y14-(Saturdays!Y14+'Sundays &amp; Holidays'!Y14)</f>
        <v>3213</v>
      </c>
      <c r="Z14" s="191">
        <f>Monthly!Z14-(Saturdays!Z14+'Sundays &amp; Holidays'!Z14)</f>
        <v>10604</v>
      </c>
      <c r="AA14" s="189">
        <f>Monthly!AA14-(Saturdays!AA14+'Sundays &amp; Holidays'!AA14)</f>
        <v>11590</v>
      </c>
      <c r="AB14" s="172">
        <f t="shared" si="0"/>
        <v>93816</v>
      </c>
      <c r="AC14" s="173">
        <f t="shared" si="0"/>
        <v>94192</v>
      </c>
    </row>
    <row r="15" spans="1:29" x14ac:dyDescent="0.15">
      <c r="A15" s="146" t="s">
        <v>24</v>
      </c>
      <c r="B15" s="203">
        <f>Monthly!B15-(Saturdays!B15+'Sundays &amp; Holidays'!B15)</f>
        <v>9028</v>
      </c>
      <c r="C15" s="197">
        <f>Monthly!C15-(Saturdays!C15+'Sundays &amp; Holidays'!C15)</f>
        <v>10058</v>
      </c>
      <c r="D15" s="198">
        <f>Monthly!D15-(Saturdays!D15+'Sundays &amp; Holidays'!D15)</f>
        <v>4159</v>
      </c>
      <c r="E15" s="199">
        <f>Monthly!E15-(Saturdays!E15+'Sundays &amp; Holidays'!E15)</f>
        <v>4573</v>
      </c>
      <c r="F15" s="196">
        <f>Monthly!F15-(Saturdays!F15+'Sundays &amp; Holidays'!F15)</f>
        <v>9666</v>
      </c>
      <c r="G15" s="200">
        <f>Monthly!G15-(Saturdays!G15+'Sundays &amp; Holidays'!G15)</f>
        <v>4845</v>
      </c>
      <c r="H15" s="198">
        <f>Monthly!H15-(Saturdays!H15+'Sundays &amp; Holidays'!H15)</f>
        <v>11671</v>
      </c>
      <c r="I15" s="199">
        <f>Monthly!I15-(Saturdays!I15+'Sundays &amp; Holidays'!I15)</f>
        <v>12010</v>
      </c>
      <c r="J15" s="196">
        <f>Monthly!J15-(Saturdays!J15+'Sundays &amp; Holidays'!J15)</f>
        <v>2366</v>
      </c>
      <c r="K15" s="200">
        <f>Monthly!K15-(Saturdays!K15+'Sundays &amp; Holidays'!K15)</f>
        <v>2335</v>
      </c>
      <c r="L15" s="198">
        <f>Monthly!L15-(Saturdays!L15+'Sundays &amp; Holidays'!L15)</f>
        <v>4175</v>
      </c>
      <c r="M15" s="196">
        <f>Monthly!M15-(Saturdays!M15+'Sundays &amp; Holidays'!M15)</f>
        <v>7236</v>
      </c>
      <c r="N15" s="201">
        <f>Monthly!N15-(Saturdays!N15+'Sundays &amp; Holidays'!N15)</f>
        <v>9690</v>
      </c>
      <c r="O15" s="204">
        <f>Monthly!O15-(Saturdays!O15+'Sundays &amp; Holidays'!O15)</f>
        <v>11434</v>
      </c>
      <c r="P15" s="196">
        <f>Monthly!P15-(Saturdays!P15+'Sundays &amp; Holidays'!P15)</f>
        <v>5126</v>
      </c>
      <c r="Q15" s="200">
        <f>Monthly!Q15-(Saturdays!Q15+'Sundays &amp; Holidays'!Q15)</f>
        <v>4379</v>
      </c>
      <c r="R15" s="198">
        <f>Monthly!R15-(Saturdays!R15+'Sundays &amp; Holidays'!R15)</f>
        <v>8147</v>
      </c>
      <c r="S15" s="199">
        <f>Monthly!S15-(Saturdays!S15+'Sundays &amp; Holidays'!S15)</f>
        <v>6126</v>
      </c>
      <c r="T15" s="196">
        <f>Monthly!T15-(Saturdays!T15+'Sundays &amp; Holidays'!T15)</f>
        <v>1352</v>
      </c>
      <c r="U15" s="200">
        <f>Monthly!U15-(Saturdays!U15+'Sundays &amp; Holidays'!U15)</f>
        <v>1298</v>
      </c>
      <c r="V15" s="198">
        <f>Monthly!V15-(Saturdays!V15+'Sundays &amp; Holidays'!V15)</f>
        <v>5611</v>
      </c>
      <c r="W15" s="205">
        <f>Monthly!W15-(Saturdays!W15+'Sundays &amp; Holidays'!W15)</f>
        <v>7503</v>
      </c>
      <c r="X15" s="196">
        <f>Monthly!X15-(Saturdays!X15+'Sundays &amp; Holidays'!X15)</f>
        <v>4443</v>
      </c>
      <c r="Y15" s="200">
        <f>Monthly!Y15-(Saturdays!Y15+'Sundays &amp; Holidays'!Y15)</f>
        <v>2964</v>
      </c>
      <c r="Z15" s="198">
        <f>Monthly!Z15-(Saturdays!Z15+'Sundays &amp; Holidays'!Z15)</f>
        <v>10624</v>
      </c>
      <c r="AA15" s="196">
        <f>Monthly!AA15-(Saturdays!AA15+'Sundays &amp; Holidays'!AA15)</f>
        <v>13089</v>
      </c>
      <c r="AB15" s="172">
        <f t="shared" si="0"/>
        <v>86058</v>
      </c>
      <c r="AC15" s="173">
        <f t="shared" si="0"/>
        <v>87850</v>
      </c>
    </row>
    <row r="16" spans="1:29" x14ac:dyDescent="0.15">
      <c r="A16" s="137" t="s">
        <v>25</v>
      </c>
      <c r="B16" s="206">
        <f>Monthly!B16-(Saturdays!B16+'Sundays &amp; Holidays'!B16)</f>
        <v>8559</v>
      </c>
      <c r="C16" s="190">
        <f>Monthly!C16-(Saturdays!C16+'Sundays &amp; Holidays'!C16)</f>
        <v>9699</v>
      </c>
      <c r="D16" s="191">
        <f>Monthly!D16-(Saturdays!D16+'Sundays &amp; Holidays'!D16)</f>
        <v>4144</v>
      </c>
      <c r="E16" s="192">
        <f>Monthly!E16-(Saturdays!E16+'Sundays &amp; Holidays'!E16)</f>
        <v>5213</v>
      </c>
      <c r="F16" s="189">
        <f>Monthly!F16-(Saturdays!F16+'Sundays &amp; Holidays'!F16)</f>
        <v>9179</v>
      </c>
      <c r="G16" s="193">
        <f>Monthly!G16-(Saturdays!G16+'Sundays &amp; Holidays'!G16)</f>
        <v>5063</v>
      </c>
      <c r="H16" s="191">
        <f>Monthly!H16-(Saturdays!H16+'Sundays &amp; Holidays'!H16)</f>
        <v>12214</v>
      </c>
      <c r="I16" s="192">
        <f>Monthly!I16-(Saturdays!I16+'Sundays &amp; Holidays'!I16)</f>
        <v>12188</v>
      </c>
      <c r="J16" s="189">
        <f>Monthly!J16-(Saturdays!J16+'Sundays &amp; Holidays'!J16)</f>
        <v>2235</v>
      </c>
      <c r="K16" s="190">
        <f>Monthly!K16-(Saturdays!K16+'Sundays &amp; Holidays'!K16)</f>
        <v>2087</v>
      </c>
      <c r="L16" s="191">
        <f>Monthly!L16-(Saturdays!L16+'Sundays &amp; Holidays'!L16)</f>
        <v>4768</v>
      </c>
      <c r="M16" s="189">
        <f>Monthly!M16-(Saturdays!M16+'Sundays &amp; Holidays'!M16)</f>
        <v>6492</v>
      </c>
      <c r="N16" s="194">
        <f>Monthly!N16-(Saturdays!N16+'Sundays &amp; Holidays'!N16)</f>
        <v>9952</v>
      </c>
      <c r="O16" s="207">
        <f>Monthly!O16-(Saturdays!O16+'Sundays &amp; Holidays'!O16)</f>
        <v>10667</v>
      </c>
      <c r="P16" s="189">
        <f>Monthly!P16-(Saturdays!P16+'Sundays &amp; Holidays'!P16)</f>
        <v>5490</v>
      </c>
      <c r="Q16" s="190">
        <f>Monthly!Q16-(Saturdays!Q16+'Sundays &amp; Holidays'!Q16)</f>
        <v>4412</v>
      </c>
      <c r="R16" s="191">
        <f>Monthly!R16-(Saturdays!R16+'Sundays &amp; Holidays'!R16)</f>
        <v>7797</v>
      </c>
      <c r="S16" s="192">
        <f>Monthly!S16-(Saturdays!S16+'Sundays &amp; Holidays'!S16)</f>
        <v>6481</v>
      </c>
      <c r="T16" s="198">
        <f>Monthly!T16-(Saturdays!T16+'Sundays &amp; Holidays'!T16)</f>
        <v>1321</v>
      </c>
      <c r="U16" s="189">
        <f>Monthly!U16-(Saturdays!U16+'Sundays &amp; Holidays'!U16)</f>
        <v>1215</v>
      </c>
      <c r="V16" s="191">
        <f>Monthly!V16-(Saturdays!V16+'Sundays &amp; Holidays'!V16)</f>
        <v>6151</v>
      </c>
      <c r="W16" s="208">
        <f>Monthly!W16-(Saturdays!W16+'Sundays &amp; Holidays'!W16)</f>
        <v>6713</v>
      </c>
      <c r="X16" s="189">
        <f>Monthly!X16-(Saturdays!X16+'Sundays &amp; Holidays'!X16)</f>
        <v>4534</v>
      </c>
      <c r="Y16" s="193">
        <f>Monthly!Y16-(Saturdays!Y16+'Sundays &amp; Holidays'!Y16)</f>
        <v>2956</v>
      </c>
      <c r="Z16" s="191">
        <f>Monthly!Z16-(Saturdays!Z16+'Sundays &amp; Holidays'!Z16)</f>
        <v>10617</v>
      </c>
      <c r="AA16" s="189">
        <f>Monthly!AA16-(Saturdays!AA16+'Sundays &amp; Holidays'!AA16)</f>
        <v>13241</v>
      </c>
      <c r="AB16" s="172">
        <f t="shared" si="0"/>
        <v>86961</v>
      </c>
      <c r="AC16" s="173">
        <f t="shared" si="0"/>
        <v>86427</v>
      </c>
    </row>
    <row r="17" spans="1:29" x14ac:dyDescent="0.15">
      <c r="A17" s="146" t="s">
        <v>26</v>
      </c>
      <c r="B17" s="203">
        <f>Monthly!B17-(Saturdays!B17+'Sundays &amp; Holidays'!B17)</f>
        <v>8256</v>
      </c>
      <c r="C17" s="197">
        <f>Monthly!C17-(Saturdays!C17+'Sundays &amp; Holidays'!C17)</f>
        <v>10176</v>
      </c>
      <c r="D17" s="198">
        <f>Monthly!D17-(Saturdays!D17+'Sundays &amp; Holidays'!D17)</f>
        <v>3884</v>
      </c>
      <c r="E17" s="199">
        <f>Monthly!E17-(Saturdays!E17+'Sundays &amp; Holidays'!E17)</f>
        <v>5517</v>
      </c>
      <c r="F17" s="196">
        <f>Monthly!F17-(Saturdays!F17+'Sundays &amp; Holidays'!F17)</f>
        <v>8126</v>
      </c>
      <c r="G17" s="200">
        <f>Monthly!G17-(Saturdays!G17+'Sundays &amp; Holidays'!G17)</f>
        <v>5446</v>
      </c>
      <c r="H17" s="198">
        <f>Monthly!H17-(Saturdays!H17+'Sundays &amp; Holidays'!H17)</f>
        <v>12412</v>
      </c>
      <c r="I17" s="199">
        <f>Monthly!I17-(Saturdays!I17+'Sundays &amp; Holidays'!I17)</f>
        <v>11983</v>
      </c>
      <c r="J17" s="196">
        <f>Monthly!J17-(Saturdays!J17+'Sundays &amp; Holidays'!J17)</f>
        <v>2306</v>
      </c>
      <c r="K17" s="197">
        <f>Monthly!K17-(Saturdays!K17+'Sundays &amp; Holidays'!K17)</f>
        <v>1823</v>
      </c>
      <c r="L17" s="198">
        <f>Monthly!L17-(Saturdays!L17+'Sundays &amp; Holidays'!L17)</f>
        <v>4979</v>
      </c>
      <c r="M17" s="196">
        <f>Monthly!M17-(Saturdays!M17+'Sundays &amp; Holidays'!M17)</f>
        <v>5815</v>
      </c>
      <c r="N17" s="201">
        <f>Monthly!N17-(Saturdays!N17+'Sundays &amp; Holidays'!N17)</f>
        <v>10404</v>
      </c>
      <c r="O17" s="204">
        <f>Monthly!O17-(Saturdays!O17+'Sundays &amp; Holidays'!O17)</f>
        <v>10227</v>
      </c>
      <c r="P17" s="196">
        <f>Monthly!P17-(Saturdays!P17+'Sundays &amp; Holidays'!P17)</f>
        <v>5719</v>
      </c>
      <c r="Q17" s="197">
        <f>Monthly!Q17-(Saturdays!Q17+'Sundays &amp; Holidays'!Q17)</f>
        <v>4382</v>
      </c>
      <c r="R17" s="198">
        <f>Monthly!R17-(Saturdays!R17+'Sundays &amp; Holidays'!R17)</f>
        <v>7296</v>
      </c>
      <c r="S17" s="199">
        <f>Monthly!S17-(Saturdays!S17+'Sundays &amp; Holidays'!S17)</f>
        <v>6497</v>
      </c>
      <c r="T17" s="196">
        <f>Monthly!T17-(Saturdays!T17+'Sundays &amp; Holidays'!T17)</f>
        <v>1158</v>
      </c>
      <c r="U17" s="200">
        <f>Monthly!U17-(Saturdays!U17+'Sundays &amp; Holidays'!U17)</f>
        <v>1150</v>
      </c>
      <c r="V17" s="198">
        <f>Monthly!V17-(Saturdays!V17+'Sundays &amp; Holidays'!V17)</f>
        <v>5873</v>
      </c>
      <c r="W17" s="205">
        <f>Monthly!W17-(Saturdays!W17+'Sundays &amp; Holidays'!W17)</f>
        <v>6757</v>
      </c>
      <c r="X17" s="196">
        <f>Monthly!X17-(Saturdays!X17+'Sundays &amp; Holidays'!X17)</f>
        <v>4475</v>
      </c>
      <c r="Y17" s="200">
        <f>Monthly!Y17-(Saturdays!Y17+'Sundays &amp; Holidays'!Y17)</f>
        <v>2890</v>
      </c>
      <c r="Z17" s="198">
        <f>Monthly!Z17-(Saturdays!Z17+'Sundays &amp; Holidays'!Z17)</f>
        <v>10685</v>
      </c>
      <c r="AA17" s="196">
        <f>Monthly!AA17-(Saturdays!AA17+'Sundays &amp; Holidays'!AA17)</f>
        <v>12718</v>
      </c>
      <c r="AB17" s="172">
        <f t="shared" si="0"/>
        <v>85573</v>
      </c>
      <c r="AC17" s="173">
        <f t="shared" si="0"/>
        <v>85381</v>
      </c>
    </row>
    <row r="18" spans="1:29" x14ac:dyDescent="0.15">
      <c r="A18" s="137" t="s">
        <v>27</v>
      </c>
      <c r="B18" s="206">
        <f>Monthly!B18-(Saturdays!B18+'Sundays &amp; Holidays'!B18)</f>
        <v>7753</v>
      </c>
      <c r="C18" s="190">
        <f>Monthly!C18-(Saturdays!C18+'Sundays &amp; Holidays'!C18)</f>
        <v>11438</v>
      </c>
      <c r="D18" s="191">
        <f>Monthly!D18-(Saturdays!D18+'Sundays &amp; Holidays'!D18)</f>
        <v>3821</v>
      </c>
      <c r="E18" s="192">
        <f>Monthly!E18-(Saturdays!E18+'Sundays &amp; Holidays'!E18)</f>
        <v>5970</v>
      </c>
      <c r="F18" s="189">
        <f>Monthly!F18-(Saturdays!F18+'Sundays &amp; Holidays'!F18)</f>
        <v>7900</v>
      </c>
      <c r="G18" s="193">
        <f>Monthly!G18-(Saturdays!G18+'Sundays &amp; Holidays'!G18)</f>
        <v>6885</v>
      </c>
      <c r="H18" s="191">
        <f>Monthly!H18-(Saturdays!H18+'Sundays &amp; Holidays'!H18)</f>
        <v>12613</v>
      </c>
      <c r="I18" s="192">
        <f>Monthly!I18-(Saturdays!I18+'Sundays &amp; Holidays'!I18)</f>
        <v>12551</v>
      </c>
      <c r="J18" s="189">
        <f>Monthly!J18-(Saturdays!J18+'Sundays &amp; Holidays'!J18)</f>
        <v>2491</v>
      </c>
      <c r="K18" s="190">
        <f>Monthly!K18-(Saturdays!K18+'Sundays &amp; Holidays'!K18)</f>
        <v>1507</v>
      </c>
      <c r="L18" s="191">
        <f>Monthly!L18-(Saturdays!L18+'Sundays &amp; Holidays'!L18)</f>
        <v>6128</v>
      </c>
      <c r="M18" s="189">
        <f>Monthly!M18-(Saturdays!M18+'Sundays &amp; Holidays'!M18)</f>
        <v>5100</v>
      </c>
      <c r="N18" s="194">
        <f>Monthly!N18-(Saturdays!N18+'Sundays &amp; Holidays'!N18)</f>
        <v>11252</v>
      </c>
      <c r="O18" s="207">
        <f>Monthly!O18-(Saturdays!O18+'Sundays &amp; Holidays'!O18)</f>
        <v>9565</v>
      </c>
      <c r="P18" s="189">
        <f>Monthly!P18-(Saturdays!P18+'Sundays &amp; Holidays'!P18)</f>
        <v>6225</v>
      </c>
      <c r="Q18" s="190">
        <f>Monthly!Q18-(Saturdays!Q18+'Sundays &amp; Holidays'!Q18)</f>
        <v>4312</v>
      </c>
      <c r="R18" s="191">
        <f>Monthly!R18-(Saturdays!R18+'Sundays &amp; Holidays'!R18)</f>
        <v>7369</v>
      </c>
      <c r="S18" s="192">
        <f>Monthly!S18-(Saturdays!S18+'Sundays &amp; Holidays'!S18)</f>
        <v>6866</v>
      </c>
      <c r="T18" s="189">
        <f>Monthly!T18-(Saturdays!T18+'Sundays &amp; Holidays'!T18)</f>
        <v>1538</v>
      </c>
      <c r="U18" s="193">
        <f>Monthly!U18-(Saturdays!U18+'Sundays &amp; Holidays'!U18)</f>
        <v>1075</v>
      </c>
      <c r="V18" s="191">
        <f>Monthly!V18-(Saturdays!V18+'Sundays &amp; Holidays'!V18)</f>
        <v>6807</v>
      </c>
      <c r="W18" s="208">
        <f>Monthly!W18-(Saturdays!W18+'Sundays &amp; Holidays'!W18)</f>
        <v>6764</v>
      </c>
      <c r="X18" s="189">
        <f>Monthly!X18-(Saturdays!X18+'Sundays &amp; Holidays'!X18)</f>
        <v>4849</v>
      </c>
      <c r="Y18" s="193">
        <f>Monthly!Y18-(Saturdays!Y18+'Sundays &amp; Holidays'!Y18)</f>
        <v>2649</v>
      </c>
      <c r="Z18" s="191">
        <f>Monthly!Z18-(Saturdays!Z18+'Sundays &amp; Holidays'!Z18)</f>
        <v>11117</v>
      </c>
      <c r="AA18" s="189">
        <f>Monthly!AA18-(Saturdays!AA18+'Sundays &amp; Holidays'!AA18)</f>
        <v>12865</v>
      </c>
      <c r="AB18" s="172">
        <f t="shared" si="0"/>
        <v>89863</v>
      </c>
      <c r="AC18" s="173">
        <f t="shared" si="0"/>
        <v>87547</v>
      </c>
    </row>
    <row r="19" spans="1:29" x14ac:dyDescent="0.15">
      <c r="A19" s="146" t="s">
        <v>28</v>
      </c>
      <c r="B19" s="203">
        <f>Monthly!B19-(Saturdays!B19+'Sundays &amp; Holidays'!B19)</f>
        <v>8429</v>
      </c>
      <c r="C19" s="197">
        <f>Monthly!C19-(Saturdays!C19+'Sundays &amp; Holidays'!C19)</f>
        <v>12747</v>
      </c>
      <c r="D19" s="198">
        <f>Monthly!D19-(Saturdays!D19+'Sundays &amp; Holidays'!D19)</f>
        <v>4210</v>
      </c>
      <c r="E19" s="199">
        <f>Monthly!E19-(Saturdays!E19+'Sundays &amp; Holidays'!E19)</f>
        <v>6266</v>
      </c>
      <c r="F19" s="196">
        <f>Monthly!F19-(Saturdays!F19+'Sundays &amp; Holidays'!F19)</f>
        <v>8172</v>
      </c>
      <c r="G19" s="200">
        <f>Monthly!G19-(Saturdays!G19+'Sundays &amp; Holidays'!G19)</f>
        <v>8961</v>
      </c>
      <c r="H19" s="198">
        <f>Monthly!H19-(Saturdays!H19+'Sundays &amp; Holidays'!H19)</f>
        <v>13672</v>
      </c>
      <c r="I19" s="199">
        <f>Monthly!I19-(Saturdays!I19+'Sundays &amp; Holidays'!I19)</f>
        <v>14055</v>
      </c>
      <c r="J19" s="196">
        <f>Monthly!J19-(Saturdays!J19+'Sundays &amp; Holidays'!J19)</f>
        <v>3050</v>
      </c>
      <c r="K19" s="197">
        <f>Monthly!K19-(Saturdays!K19+'Sundays &amp; Holidays'!K19)</f>
        <v>1257</v>
      </c>
      <c r="L19" s="198">
        <f>Monthly!L19-(Saturdays!L19+'Sundays &amp; Holidays'!L19)</f>
        <v>7835</v>
      </c>
      <c r="M19" s="196">
        <f>Monthly!M19-(Saturdays!M19+'Sundays &amp; Holidays'!M19)</f>
        <v>4385</v>
      </c>
      <c r="N19" s="201">
        <f>Monthly!N19-(Saturdays!N19+'Sundays &amp; Holidays'!N19)</f>
        <v>12517</v>
      </c>
      <c r="O19" s="204">
        <f>Monthly!O19-(Saturdays!O19+'Sundays &amp; Holidays'!O19)</f>
        <v>9950</v>
      </c>
      <c r="P19" s="196">
        <f>Monthly!P19-(Saturdays!P19+'Sundays &amp; Holidays'!P19)</f>
        <v>6839</v>
      </c>
      <c r="Q19" s="197">
        <f>Monthly!Q19-(Saturdays!Q19+'Sundays &amp; Holidays'!Q19)</f>
        <v>4651</v>
      </c>
      <c r="R19" s="198">
        <f>Monthly!R19-(Saturdays!R19+'Sundays &amp; Holidays'!R19)</f>
        <v>7268</v>
      </c>
      <c r="S19" s="199">
        <f>Monthly!S19-(Saturdays!S19+'Sundays &amp; Holidays'!S19)</f>
        <v>7605</v>
      </c>
      <c r="T19" s="196">
        <f>Monthly!T19-(Saturdays!T19+'Sundays &amp; Holidays'!T19)</f>
        <v>2338</v>
      </c>
      <c r="U19" s="200">
        <f>Monthly!U19-(Saturdays!U19+'Sundays &amp; Holidays'!U19)</f>
        <v>817</v>
      </c>
      <c r="V19" s="198">
        <f>Monthly!V19-(Saturdays!V19+'Sundays &amp; Holidays'!V19)</f>
        <v>8085</v>
      </c>
      <c r="W19" s="205">
        <f>Monthly!W19-(Saturdays!W19+'Sundays &amp; Holidays'!W19)</f>
        <v>7251</v>
      </c>
      <c r="X19" s="196">
        <f>Monthly!X19-(Saturdays!X19+'Sundays &amp; Holidays'!X19)</f>
        <v>5611</v>
      </c>
      <c r="Y19" s="200">
        <f>Monthly!Y19-(Saturdays!Y19+'Sundays &amp; Holidays'!Y19)</f>
        <v>2676</v>
      </c>
      <c r="Z19" s="198">
        <f>Monthly!Z19-(Saturdays!Z19+'Sundays &amp; Holidays'!Z19)</f>
        <v>11474</v>
      </c>
      <c r="AA19" s="196">
        <f>Monthly!AA19-(Saturdays!AA19+'Sundays &amp; Holidays'!AA19)</f>
        <v>12903</v>
      </c>
      <c r="AB19" s="172">
        <f t="shared" si="0"/>
        <v>99500</v>
      </c>
      <c r="AC19" s="173">
        <f t="shared" si="0"/>
        <v>93524</v>
      </c>
    </row>
    <row r="20" spans="1:29" x14ac:dyDescent="0.15">
      <c r="A20" s="137" t="s">
        <v>29</v>
      </c>
      <c r="B20" s="206">
        <f>Monthly!B20-(Saturdays!B20+'Sundays &amp; Holidays'!B20)</f>
        <v>10115</v>
      </c>
      <c r="C20" s="190">
        <f>Monthly!C20-(Saturdays!C20+'Sundays &amp; Holidays'!C20)</f>
        <v>14511</v>
      </c>
      <c r="D20" s="191">
        <f>Monthly!D20-(Saturdays!D20+'Sundays &amp; Holidays'!D20)</f>
        <v>5349</v>
      </c>
      <c r="E20" s="192">
        <f>Monthly!E20-(Saturdays!E20+'Sundays &amp; Holidays'!E20)</f>
        <v>6412</v>
      </c>
      <c r="F20" s="189">
        <f>Monthly!F20-(Saturdays!F20+'Sundays &amp; Holidays'!F20)</f>
        <v>9635</v>
      </c>
      <c r="G20" s="193">
        <f>Monthly!G20-(Saturdays!G20+'Sundays &amp; Holidays'!G20)</f>
        <v>11822</v>
      </c>
      <c r="H20" s="191">
        <f>Monthly!H20-(Saturdays!H20+'Sundays &amp; Holidays'!H20)</f>
        <v>15437</v>
      </c>
      <c r="I20" s="192">
        <f>Monthly!I20-(Saturdays!I20+'Sundays &amp; Holidays'!I20)</f>
        <v>15576</v>
      </c>
      <c r="J20" s="189">
        <f>Monthly!J20-(Saturdays!J20+'Sundays &amp; Holidays'!J20)</f>
        <v>4041</v>
      </c>
      <c r="K20" s="190">
        <f>Monthly!K20-(Saturdays!K20+'Sundays &amp; Holidays'!K20)</f>
        <v>1188</v>
      </c>
      <c r="L20" s="191">
        <f>Monthly!L20-(Saturdays!L20+'Sundays &amp; Holidays'!L20)</f>
        <v>8565</v>
      </c>
      <c r="M20" s="189">
        <f>Monthly!M20-(Saturdays!M20+'Sundays &amp; Holidays'!M20)</f>
        <v>4394</v>
      </c>
      <c r="N20" s="194">
        <f>Monthly!N20-(Saturdays!N20+'Sundays &amp; Holidays'!N20)</f>
        <v>13847</v>
      </c>
      <c r="O20" s="207">
        <f>Monthly!O20-(Saturdays!O20+'Sundays &amp; Holidays'!O20)</f>
        <v>11338</v>
      </c>
      <c r="P20" s="189">
        <f>Monthly!P20-(Saturdays!P20+'Sundays &amp; Holidays'!P20)</f>
        <v>7735</v>
      </c>
      <c r="Q20" s="190">
        <f>Monthly!Q20-(Saturdays!Q20+'Sundays &amp; Holidays'!Q20)</f>
        <v>5655</v>
      </c>
      <c r="R20" s="191">
        <f>Monthly!R20-(Saturdays!R20+'Sundays &amp; Holidays'!R20)</f>
        <v>7797</v>
      </c>
      <c r="S20" s="192">
        <f>Monthly!S20-(Saturdays!S20+'Sundays &amp; Holidays'!S20)</f>
        <v>8857</v>
      </c>
      <c r="T20" s="189">
        <f>Monthly!T20-(Saturdays!T20+'Sundays &amp; Holidays'!T20)</f>
        <v>3455</v>
      </c>
      <c r="U20" s="193">
        <f>Monthly!U20-(Saturdays!U20+'Sundays &amp; Holidays'!U20)</f>
        <v>764</v>
      </c>
      <c r="V20" s="191">
        <f>Monthly!V20-(Saturdays!V20+'Sundays &amp; Holidays'!V20)</f>
        <v>9250</v>
      </c>
      <c r="W20" s="208">
        <f>Monthly!W20-(Saturdays!W20+'Sundays &amp; Holidays'!W20)</f>
        <v>7733</v>
      </c>
      <c r="X20" s="189">
        <f>Monthly!X20-(Saturdays!X20+'Sundays &amp; Holidays'!X20)</f>
        <v>7067</v>
      </c>
      <c r="Y20" s="193">
        <f>Monthly!Y20-(Saturdays!Y20+'Sundays &amp; Holidays'!Y20)</f>
        <v>3350</v>
      </c>
      <c r="Z20" s="191">
        <f>Monthly!Z20-(Saturdays!Z20+'Sundays &amp; Holidays'!Z20)</f>
        <v>12145</v>
      </c>
      <c r="AA20" s="189">
        <f>Monthly!AA20-(Saturdays!AA20+'Sundays &amp; Holidays'!AA20)</f>
        <v>14927</v>
      </c>
      <c r="AB20" s="172">
        <f t="shared" si="0"/>
        <v>114438</v>
      </c>
      <c r="AC20" s="173">
        <f t="shared" si="0"/>
        <v>106527</v>
      </c>
    </row>
    <row r="21" spans="1:29" x14ac:dyDescent="0.15">
      <c r="A21" s="146" t="s">
        <v>30</v>
      </c>
      <c r="B21" s="203">
        <f>Monthly!B21-(Saturdays!B21+'Sundays &amp; Holidays'!B21)</f>
        <v>12144</v>
      </c>
      <c r="C21" s="197">
        <f>Monthly!C21-(Saturdays!C21+'Sundays &amp; Holidays'!C21)</f>
        <v>16535</v>
      </c>
      <c r="D21" s="198">
        <f>Monthly!D21-(Saturdays!D21+'Sundays &amp; Holidays'!D21)</f>
        <v>5466</v>
      </c>
      <c r="E21" s="199">
        <f>Monthly!E21-(Saturdays!E21+'Sundays &amp; Holidays'!E21)</f>
        <v>6935</v>
      </c>
      <c r="F21" s="196">
        <f>Monthly!F21-(Saturdays!F21+'Sundays &amp; Holidays'!F21)</f>
        <v>10788</v>
      </c>
      <c r="G21" s="200">
        <f>Monthly!G21-(Saturdays!G21+'Sundays &amp; Holidays'!G21)</f>
        <v>14431</v>
      </c>
      <c r="H21" s="198">
        <f>Monthly!H21-(Saturdays!H21+'Sundays &amp; Holidays'!H21)</f>
        <v>18166</v>
      </c>
      <c r="I21" s="199">
        <f>Monthly!I21-(Saturdays!I21+'Sundays &amp; Holidays'!I21)</f>
        <v>17775</v>
      </c>
      <c r="J21" s="196">
        <f>Monthly!J21-(Saturdays!J21+'Sundays &amp; Holidays'!J21)</f>
        <v>4323</v>
      </c>
      <c r="K21" s="197">
        <f>Monthly!K21-(Saturdays!K21+'Sundays &amp; Holidays'!K21)</f>
        <v>1225</v>
      </c>
      <c r="L21" s="198">
        <f>Monthly!L21-(Saturdays!L21+'Sundays &amp; Holidays'!L21)</f>
        <v>9820</v>
      </c>
      <c r="M21" s="196">
        <f>Monthly!M21-(Saturdays!M21+'Sundays &amp; Holidays'!M21)</f>
        <v>4044</v>
      </c>
      <c r="N21" s="201">
        <f>Monthly!N21-(Saturdays!N21+'Sundays &amp; Holidays'!N21)</f>
        <v>15588</v>
      </c>
      <c r="O21" s="204">
        <f>Monthly!O21-(Saturdays!O21+'Sundays &amp; Holidays'!O21)</f>
        <v>13560</v>
      </c>
      <c r="P21" s="196">
        <f>Monthly!P21-(Saturdays!P21+'Sundays &amp; Holidays'!P21)</f>
        <v>8450</v>
      </c>
      <c r="Q21" s="197">
        <f>Monthly!Q21-(Saturdays!Q21+'Sundays &amp; Holidays'!Q21)</f>
        <v>7750</v>
      </c>
      <c r="R21" s="198">
        <f>Monthly!R21-(Saturdays!R21+'Sundays &amp; Holidays'!R21)</f>
        <v>8234</v>
      </c>
      <c r="S21" s="199">
        <f>Monthly!S21-(Saturdays!S21+'Sundays &amp; Holidays'!S21)</f>
        <v>10629</v>
      </c>
      <c r="T21" s="196">
        <f>Monthly!T21-(Saturdays!T21+'Sundays &amp; Holidays'!T21)</f>
        <v>3628</v>
      </c>
      <c r="U21" s="200">
        <f>Monthly!U21-(Saturdays!U21+'Sundays &amp; Holidays'!U21)</f>
        <v>771</v>
      </c>
      <c r="V21" s="198">
        <f>Monthly!V21-(Saturdays!V21+'Sundays &amp; Holidays'!V21)</f>
        <v>10533</v>
      </c>
      <c r="W21" s="205">
        <f>Monthly!W21-(Saturdays!W21+'Sundays &amp; Holidays'!W21)</f>
        <v>7291</v>
      </c>
      <c r="X21" s="196">
        <f>Monthly!X21-(Saturdays!X21+'Sundays &amp; Holidays'!X21)</f>
        <v>8261</v>
      </c>
      <c r="Y21" s="200">
        <f>Monthly!Y21-(Saturdays!Y21+'Sundays &amp; Holidays'!Y21)</f>
        <v>4167</v>
      </c>
      <c r="Z21" s="198">
        <f>Monthly!Z21-(Saturdays!Z21+'Sundays &amp; Holidays'!Z21)</f>
        <v>11609</v>
      </c>
      <c r="AA21" s="196">
        <f>Monthly!AA21-(Saturdays!AA21+'Sundays &amp; Holidays'!AA21)</f>
        <v>17112</v>
      </c>
      <c r="AB21" s="172">
        <f t="shared" si="0"/>
        <v>127010</v>
      </c>
      <c r="AC21" s="173">
        <f t="shared" si="0"/>
        <v>122225</v>
      </c>
    </row>
    <row r="22" spans="1:29" x14ac:dyDescent="0.15">
      <c r="A22" s="137" t="s">
        <v>31</v>
      </c>
      <c r="B22" s="206">
        <f>Monthly!B22-(Saturdays!B22+'Sundays &amp; Holidays'!B22)</f>
        <v>13942</v>
      </c>
      <c r="C22" s="190">
        <f>Monthly!C22-(Saturdays!C22+'Sundays &amp; Holidays'!C22)</f>
        <v>16326</v>
      </c>
      <c r="D22" s="191">
        <f>Monthly!D22-(Saturdays!D22+'Sundays &amp; Holidays'!D22)</f>
        <v>4283</v>
      </c>
      <c r="E22" s="192">
        <f>Monthly!E22-(Saturdays!E22+'Sundays &amp; Holidays'!E22)</f>
        <v>6885</v>
      </c>
      <c r="F22" s="189">
        <f>Monthly!F22-(Saturdays!F22+'Sundays &amp; Holidays'!F22)</f>
        <v>8226</v>
      </c>
      <c r="G22" s="193">
        <f>Monthly!G22-(Saturdays!G22+'Sundays &amp; Holidays'!G22)</f>
        <v>16437</v>
      </c>
      <c r="H22" s="191">
        <f>Monthly!H22-(Saturdays!H22+'Sundays &amp; Holidays'!H22)</f>
        <v>16969</v>
      </c>
      <c r="I22" s="192">
        <f>Monthly!I22-(Saturdays!I22+'Sundays &amp; Holidays'!I22)</f>
        <v>18307</v>
      </c>
      <c r="J22" s="189">
        <f>Monthly!J22-(Saturdays!J22+'Sundays &amp; Holidays'!J22)</f>
        <v>4071</v>
      </c>
      <c r="K22" s="190">
        <f>Monthly!K22-(Saturdays!K22+'Sundays &amp; Holidays'!K22)</f>
        <v>1208</v>
      </c>
      <c r="L22" s="191">
        <f>Monthly!L22-(Saturdays!L22+'Sundays &amp; Holidays'!L22)</f>
        <v>10086</v>
      </c>
      <c r="M22" s="189">
        <f>Monthly!M22-(Saturdays!M22+'Sundays &amp; Holidays'!M22)</f>
        <v>3802</v>
      </c>
      <c r="N22" s="194">
        <f>Monthly!N22-(Saturdays!N22+'Sundays &amp; Holidays'!N22)</f>
        <v>14682</v>
      </c>
      <c r="O22" s="207">
        <f>Monthly!O22-(Saturdays!O22+'Sundays &amp; Holidays'!O22)</f>
        <v>12544</v>
      </c>
      <c r="P22" s="189">
        <f>Monthly!P22-(Saturdays!P22+'Sundays &amp; Holidays'!P22)</f>
        <v>6955</v>
      </c>
      <c r="Q22" s="190">
        <f>Monthly!Q22-(Saturdays!Q22+'Sundays &amp; Holidays'!Q22)</f>
        <v>7900</v>
      </c>
      <c r="R22" s="191">
        <f>Monthly!R22-(Saturdays!R22+'Sundays &amp; Holidays'!R22)</f>
        <v>7712</v>
      </c>
      <c r="S22" s="192">
        <f>Monthly!S22-(Saturdays!S22+'Sundays &amp; Holidays'!S22)</f>
        <v>10634</v>
      </c>
      <c r="T22" s="189">
        <f>Monthly!T22-(Saturdays!T22+'Sundays &amp; Holidays'!T22)</f>
        <v>2789</v>
      </c>
      <c r="U22" s="193">
        <f>Monthly!U22-(Saturdays!U22+'Sundays &amp; Holidays'!U22)</f>
        <v>660</v>
      </c>
      <c r="V22" s="191">
        <f>Monthly!V22-(Saturdays!V22+'Sundays &amp; Holidays'!V22)</f>
        <v>11903</v>
      </c>
      <c r="W22" s="208">
        <f>Monthly!W22-(Saturdays!W22+'Sundays &amp; Holidays'!W22)</f>
        <v>6434</v>
      </c>
      <c r="X22" s="189">
        <f>Monthly!X22-(Saturdays!X22+'Sundays &amp; Holidays'!X22)</f>
        <v>7347</v>
      </c>
      <c r="Y22" s="193">
        <f>Monthly!Y22-(Saturdays!Y22+'Sundays &amp; Holidays'!Y22)</f>
        <v>4210</v>
      </c>
      <c r="Z22" s="191">
        <f>Monthly!Z22-(Saturdays!Z22+'Sundays &amp; Holidays'!Z22)</f>
        <v>9366</v>
      </c>
      <c r="AA22" s="189">
        <f>Monthly!AA22-(Saturdays!AA22+'Sundays &amp; Holidays'!AA22)</f>
        <v>18053</v>
      </c>
      <c r="AB22" s="172">
        <f t="shared" si="0"/>
        <v>118331</v>
      </c>
      <c r="AC22" s="173">
        <f t="shared" si="0"/>
        <v>123400</v>
      </c>
    </row>
    <row r="23" spans="1:29" x14ac:dyDescent="0.15">
      <c r="A23" s="146" t="s">
        <v>32</v>
      </c>
      <c r="B23" s="203">
        <f>Monthly!B23-(Saturdays!B23+'Sundays &amp; Holidays'!B23)</f>
        <v>14252</v>
      </c>
      <c r="C23" s="197">
        <f>Monthly!C23-(Saturdays!C23+'Sundays &amp; Holidays'!C23)</f>
        <v>14284</v>
      </c>
      <c r="D23" s="198">
        <f>Monthly!D23-(Saturdays!D23+'Sundays &amp; Holidays'!D23)</f>
        <v>3018</v>
      </c>
      <c r="E23" s="199">
        <f>Monthly!E23-(Saturdays!E23+'Sundays &amp; Holidays'!E23)</f>
        <v>6522</v>
      </c>
      <c r="F23" s="196">
        <f>Monthly!F23-(Saturdays!F23+'Sundays &amp; Holidays'!F23)</f>
        <v>6522</v>
      </c>
      <c r="G23" s="200">
        <f>Monthly!G23-(Saturdays!G23+'Sundays &amp; Holidays'!G23)</f>
        <v>18325</v>
      </c>
      <c r="H23" s="198">
        <f>Monthly!H23-(Saturdays!H23+'Sundays &amp; Holidays'!H23)</f>
        <v>15622</v>
      </c>
      <c r="I23" s="199">
        <f>Monthly!I23-(Saturdays!I23+'Sundays &amp; Holidays'!I23)</f>
        <v>18017</v>
      </c>
      <c r="J23" s="196">
        <f>Monthly!J23-(Saturdays!J23+'Sundays &amp; Holidays'!J23)</f>
        <v>4068</v>
      </c>
      <c r="K23" s="197">
        <f>Monthly!K23-(Saturdays!K23+'Sundays &amp; Holidays'!K23)</f>
        <v>1169</v>
      </c>
      <c r="L23" s="198">
        <f>Monthly!L23-(Saturdays!L23+'Sundays &amp; Holidays'!L23)</f>
        <v>10869</v>
      </c>
      <c r="M23" s="196">
        <f>Monthly!M23-(Saturdays!M23+'Sundays &amp; Holidays'!M23)</f>
        <v>3328</v>
      </c>
      <c r="N23" s="201">
        <f>Monthly!N23-(Saturdays!N23+'Sundays &amp; Holidays'!N23)</f>
        <v>15955</v>
      </c>
      <c r="O23" s="204">
        <f>Monthly!O23-(Saturdays!O23+'Sundays &amp; Holidays'!O23)</f>
        <v>12151</v>
      </c>
      <c r="P23" s="196">
        <f>Monthly!P23-(Saturdays!P23+'Sundays &amp; Holidays'!P23)</f>
        <v>5547</v>
      </c>
      <c r="Q23" s="197">
        <f>Monthly!Q23-(Saturdays!Q23+'Sundays &amp; Holidays'!Q23)</f>
        <v>7920</v>
      </c>
      <c r="R23" s="198">
        <f>Monthly!R23-(Saturdays!R23+'Sundays &amp; Holidays'!R23)</f>
        <v>5987</v>
      </c>
      <c r="S23" s="199">
        <f>Monthly!S23-(Saturdays!S23+'Sundays &amp; Holidays'!S23)</f>
        <v>10174</v>
      </c>
      <c r="T23" s="196">
        <f>Monthly!T23-(Saturdays!T23+'Sundays &amp; Holidays'!T23)</f>
        <v>1852</v>
      </c>
      <c r="U23" s="200">
        <f>Monthly!U23-(Saturdays!U23+'Sundays &amp; Holidays'!U23)</f>
        <v>656</v>
      </c>
      <c r="V23" s="198">
        <f>Monthly!V23-(Saturdays!V23+'Sundays &amp; Holidays'!V23)</f>
        <v>12625</v>
      </c>
      <c r="W23" s="205">
        <f>Monthly!W23-(Saturdays!W23+'Sundays &amp; Holidays'!W23)</f>
        <v>5899</v>
      </c>
      <c r="X23" s="196">
        <f>Monthly!X23-(Saturdays!X23+'Sundays &amp; Holidays'!X23)</f>
        <v>5383</v>
      </c>
      <c r="Y23" s="200">
        <f>Monthly!Y23-(Saturdays!Y23+'Sundays &amp; Holidays'!Y23)</f>
        <v>3905</v>
      </c>
      <c r="Z23" s="198">
        <f>Monthly!Z23-(Saturdays!Z23+'Sundays &amp; Holidays'!Z23)</f>
        <v>7676</v>
      </c>
      <c r="AA23" s="196">
        <f>Monthly!AA23-(Saturdays!AA23+'Sundays &amp; Holidays'!AA23)</f>
        <v>15898</v>
      </c>
      <c r="AB23" s="172">
        <f t="shared" si="0"/>
        <v>109376</v>
      </c>
      <c r="AC23" s="173">
        <f t="shared" si="0"/>
        <v>118248</v>
      </c>
    </row>
    <row r="24" spans="1:29" x14ac:dyDescent="0.15">
      <c r="A24" s="137" t="s">
        <v>33</v>
      </c>
      <c r="B24" s="206">
        <f>Monthly!B24-(Saturdays!B24+'Sundays &amp; Holidays'!B24)</f>
        <v>7949</v>
      </c>
      <c r="C24" s="190">
        <f>Monthly!C24-(Saturdays!C24+'Sundays &amp; Holidays'!C24)</f>
        <v>11368</v>
      </c>
      <c r="D24" s="191">
        <f>Monthly!D24-(Saturdays!D24+'Sundays &amp; Holidays'!D24)</f>
        <v>1655</v>
      </c>
      <c r="E24" s="192">
        <f>Monthly!E24-(Saturdays!E24+'Sundays &amp; Holidays'!E24)</f>
        <v>5783</v>
      </c>
      <c r="F24" s="189">
        <f>Monthly!F24-(Saturdays!F24+'Sundays &amp; Holidays'!F24)</f>
        <v>4404</v>
      </c>
      <c r="G24" s="193">
        <f>Monthly!G24-(Saturdays!G24+'Sundays &amp; Holidays'!G24)</f>
        <v>14675</v>
      </c>
      <c r="H24" s="191">
        <f>Monthly!H24-(Saturdays!H24+'Sundays &amp; Holidays'!H24)</f>
        <v>11363</v>
      </c>
      <c r="I24" s="192">
        <f>Monthly!I24-(Saturdays!I24+'Sundays &amp; Holidays'!I24)</f>
        <v>13912</v>
      </c>
      <c r="J24" s="189">
        <f>Monthly!J24-(Saturdays!J24+'Sundays &amp; Holidays'!J24)</f>
        <v>2074</v>
      </c>
      <c r="K24" s="190">
        <f>Monthly!K24-(Saturdays!K24+'Sundays &amp; Holidays'!K24)</f>
        <v>1059</v>
      </c>
      <c r="L24" s="191">
        <f>Monthly!L24-(Saturdays!L24+'Sundays &amp; Holidays'!L24)</f>
        <v>7852</v>
      </c>
      <c r="M24" s="189">
        <f>Monthly!M24-(Saturdays!M24+'Sundays &amp; Holidays'!M24)</f>
        <v>2845</v>
      </c>
      <c r="N24" s="194">
        <f>Monthly!N24-(Saturdays!N24+'Sundays &amp; Holidays'!N24)</f>
        <v>10603</v>
      </c>
      <c r="O24" s="207">
        <f>Monthly!O24-(Saturdays!O24+'Sundays &amp; Holidays'!O24)</f>
        <v>10393</v>
      </c>
      <c r="P24" s="189">
        <f>Monthly!P24-(Saturdays!P24+'Sundays &amp; Holidays'!P24)</f>
        <v>3755</v>
      </c>
      <c r="Q24" s="190">
        <f>Monthly!Q24-(Saturdays!Q24+'Sundays &amp; Holidays'!Q24)</f>
        <v>6454</v>
      </c>
      <c r="R24" s="191">
        <f>Monthly!R24-(Saturdays!R24+'Sundays &amp; Holidays'!R24)</f>
        <v>5155</v>
      </c>
      <c r="S24" s="192">
        <f>Monthly!S24-(Saturdays!S24+'Sundays &amp; Holidays'!S24)</f>
        <v>8229</v>
      </c>
      <c r="T24" s="189">
        <f>Monthly!T24-(Saturdays!T24+'Sundays &amp; Holidays'!T24)</f>
        <v>863</v>
      </c>
      <c r="U24" s="193">
        <f>Monthly!U24-(Saturdays!U24+'Sundays &amp; Holidays'!U24)</f>
        <v>873</v>
      </c>
      <c r="V24" s="191">
        <f>Monthly!V24-(Saturdays!V24+'Sundays &amp; Holidays'!V24)</f>
        <v>10095</v>
      </c>
      <c r="W24" s="208">
        <f>Monthly!W24-(Saturdays!W24+'Sundays &amp; Holidays'!W24)</f>
        <v>3994</v>
      </c>
      <c r="X24" s="189">
        <f>Monthly!X24-(Saturdays!X24+'Sundays &amp; Holidays'!X24)</f>
        <v>3728</v>
      </c>
      <c r="Y24" s="193">
        <f>Monthly!Y24-(Saturdays!Y24+'Sundays &amp; Holidays'!Y24)</f>
        <v>2861</v>
      </c>
      <c r="Z24" s="191">
        <f>Monthly!Z24-(Saturdays!Z24+'Sundays &amp; Holidays'!Z24)</f>
        <v>5425</v>
      </c>
      <c r="AA24" s="189">
        <f>Monthly!AA24-(Saturdays!AA24+'Sundays &amp; Holidays'!AA24)</f>
        <v>12813</v>
      </c>
      <c r="AB24" s="172">
        <f t="shared" si="0"/>
        <v>74921</v>
      </c>
      <c r="AC24" s="173">
        <f t="shared" si="0"/>
        <v>95259</v>
      </c>
    </row>
    <row r="25" spans="1:29" x14ac:dyDescent="0.15">
      <c r="A25" s="146" t="s">
        <v>34</v>
      </c>
      <c r="B25" s="203">
        <f>Monthly!B25-(Saturdays!B25+'Sundays &amp; Holidays'!B25)</f>
        <v>705</v>
      </c>
      <c r="C25" s="197">
        <f>Monthly!C25-(Saturdays!C25+'Sundays &amp; Holidays'!C25)</f>
        <v>6745</v>
      </c>
      <c r="D25" s="198">
        <f>Monthly!D25-(Saturdays!D25+'Sundays &amp; Holidays'!D25)</f>
        <v>384</v>
      </c>
      <c r="E25" s="199">
        <f>Monthly!E25-(Saturdays!E25+'Sundays &amp; Holidays'!E25)</f>
        <v>3747</v>
      </c>
      <c r="F25" s="196">
        <f>Monthly!F25-(Saturdays!F25+'Sundays &amp; Holidays'!F25)</f>
        <v>991</v>
      </c>
      <c r="G25" s="200">
        <f>Monthly!G25-(Saturdays!G25+'Sundays &amp; Holidays'!G25)</f>
        <v>7692</v>
      </c>
      <c r="H25" s="198">
        <f>Monthly!H25-(Saturdays!H25+'Sundays &amp; Holidays'!H25)</f>
        <v>2732</v>
      </c>
      <c r="I25" s="199">
        <f>Monthly!I25-(Saturdays!I25+'Sundays &amp; Holidays'!I25)</f>
        <v>7040</v>
      </c>
      <c r="J25" s="196">
        <f>Monthly!J25-(Saturdays!J25+'Sundays &amp; Holidays'!J25)</f>
        <v>523</v>
      </c>
      <c r="K25" s="197">
        <f>Monthly!K25-(Saturdays!K25+'Sundays &amp; Holidays'!K25)</f>
        <v>803</v>
      </c>
      <c r="L25" s="198">
        <f>Monthly!L25-(Saturdays!L25+'Sundays &amp; Holidays'!L25)</f>
        <v>5721</v>
      </c>
      <c r="M25" s="196">
        <f>Monthly!M25-(Saturdays!M25+'Sundays &amp; Holidays'!M25)</f>
        <v>1211</v>
      </c>
      <c r="N25" s="201">
        <f>Monthly!N25-(Saturdays!N25+'Sundays &amp; Holidays'!N25)</f>
        <v>4404</v>
      </c>
      <c r="O25" s="204">
        <f>Monthly!O25-(Saturdays!O25+'Sundays &amp; Holidays'!O25)</f>
        <v>4760</v>
      </c>
      <c r="P25" s="196">
        <f>Monthly!P25-(Saturdays!P25+'Sundays &amp; Holidays'!P25)</f>
        <v>1770</v>
      </c>
      <c r="Q25" s="197">
        <f>Monthly!Q25-(Saturdays!Q25+'Sundays &amp; Holidays'!Q25)</f>
        <v>2907</v>
      </c>
      <c r="R25" s="198">
        <f>Monthly!R25-(Saturdays!R25+'Sundays &amp; Holidays'!R25)</f>
        <v>2057</v>
      </c>
      <c r="S25" s="199">
        <f>Monthly!S25-(Saturdays!S25+'Sundays &amp; Holidays'!S25)</f>
        <v>3919</v>
      </c>
      <c r="T25" s="196">
        <f>Monthly!T25-(Saturdays!T25+'Sundays &amp; Holidays'!T25)</f>
        <v>514</v>
      </c>
      <c r="U25" s="200">
        <f>Monthly!U25-(Saturdays!U25+'Sundays &amp; Holidays'!U25)</f>
        <v>950</v>
      </c>
      <c r="V25" s="198">
        <f>Monthly!V25-(Saturdays!V25+'Sundays &amp; Holidays'!V25)</f>
        <v>3375</v>
      </c>
      <c r="W25" s="205">
        <f>Monthly!W25-(Saturdays!W25+'Sundays &amp; Holidays'!W25)</f>
        <v>1747</v>
      </c>
      <c r="X25" s="196">
        <f>Monthly!X25-(Saturdays!X25+'Sundays &amp; Holidays'!X25)</f>
        <v>1396</v>
      </c>
      <c r="Y25" s="200">
        <f>Monthly!Y25-(Saturdays!Y25+'Sundays &amp; Holidays'!Y25)</f>
        <v>1803</v>
      </c>
      <c r="Z25" s="198">
        <f>Monthly!Z25-(Saturdays!Z25+'Sundays &amp; Holidays'!Z25)</f>
        <v>3524</v>
      </c>
      <c r="AA25" s="196">
        <f>Monthly!AA25-(Saturdays!AA25+'Sundays &amp; Holidays'!AA25)</f>
        <v>5856</v>
      </c>
      <c r="AB25" s="172">
        <f t="shared" si="0"/>
        <v>28096</v>
      </c>
      <c r="AC25" s="173">
        <f t="shared" si="0"/>
        <v>49180</v>
      </c>
    </row>
    <row r="26" spans="1:29" x14ac:dyDescent="0.15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1971</v>
      </c>
      <c r="D26" s="191">
        <f>Monthly!D26-(Saturdays!D26+'Sundays &amp; Holidays'!D26)</f>
        <v>23</v>
      </c>
      <c r="E26" s="192">
        <f>Monthly!E26-(Saturdays!E26+'Sundays &amp; Holidays'!E26)</f>
        <v>1187</v>
      </c>
      <c r="F26" s="189">
        <f>Monthly!F26-(Saturdays!F26+'Sundays &amp; Holidays'!F26)</f>
        <v>15</v>
      </c>
      <c r="G26" s="193">
        <f>Monthly!G26-(Saturdays!G26+'Sundays &amp; Holidays'!G26)</f>
        <v>1476</v>
      </c>
      <c r="H26" s="191">
        <f>Monthly!H26-(Saturdays!H26+'Sundays &amp; Holidays'!H26)</f>
        <v>243</v>
      </c>
      <c r="I26" s="192">
        <f>Monthly!I26-(Saturdays!I26+'Sundays &amp; Holidays'!I26)</f>
        <v>1454</v>
      </c>
      <c r="J26" s="189">
        <f>Monthly!J26-(Saturdays!J26+'Sundays &amp; Holidays'!J26)</f>
        <v>93</v>
      </c>
      <c r="K26" s="190">
        <f>Monthly!K26-(Saturdays!K26+'Sundays &amp; Holidays'!K26)</f>
        <v>174</v>
      </c>
      <c r="L26" s="191">
        <f>Monthly!L26-(Saturdays!L26+'Sundays &amp; Holidays'!L26)</f>
        <v>671</v>
      </c>
      <c r="M26" s="189">
        <f>Monthly!M26-(Saturdays!M26+'Sundays &amp; Holidays'!M26)</f>
        <v>155</v>
      </c>
      <c r="N26" s="194">
        <f>Monthly!N26-(Saturdays!N26+'Sundays &amp; Holidays'!N26)</f>
        <v>391</v>
      </c>
      <c r="O26" s="207">
        <f>Monthly!O26-(Saturdays!O26+'Sundays &amp; Holidays'!O26)</f>
        <v>429</v>
      </c>
      <c r="P26" s="189">
        <f>Monthly!P26-(Saturdays!P26+'Sundays &amp; Holidays'!P26)</f>
        <v>230</v>
      </c>
      <c r="Q26" s="190">
        <f>Monthly!Q26-(Saturdays!Q26+'Sundays &amp; Holidays'!Q26)</f>
        <v>346</v>
      </c>
      <c r="R26" s="191">
        <f>Monthly!R26-(Saturdays!R26+'Sundays &amp; Holidays'!R26)</f>
        <v>242</v>
      </c>
      <c r="S26" s="192">
        <f>Monthly!S26-(Saturdays!S26+'Sundays &amp; Holidays'!S26)</f>
        <v>299</v>
      </c>
      <c r="T26" s="189">
        <f>Monthly!T26-(Saturdays!T26+'Sundays &amp; Holidays'!T26)</f>
        <v>62</v>
      </c>
      <c r="U26" s="193">
        <f>Monthly!U26-(Saturdays!U26+'Sundays &amp; Holidays'!U26)</f>
        <v>86</v>
      </c>
      <c r="V26" s="191">
        <f>Monthly!V26-(Saturdays!V26+'Sundays &amp; Holidays'!V26)</f>
        <v>200</v>
      </c>
      <c r="W26" s="208">
        <f>Monthly!W26-(Saturdays!W26+'Sundays &amp; Holidays'!W26)</f>
        <v>137</v>
      </c>
      <c r="X26" s="189">
        <f>Monthly!X26-(Saturdays!X26+'Sundays &amp; Holidays'!X26)</f>
        <v>173</v>
      </c>
      <c r="Y26" s="193">
        <f>Monthly!Y26-(Saturdays!Y26+'Sundays &amp; Holidays'!Y26)</f>
        <v>272</v>
      </c>
      <c r="Z26" s="191">
        <f>Monthly!Z26-(Saturdays!Z26+'Sundays &amp; Holidays'!Z26)</f>
        <v>400</v>
      </c>
      <c r="AA26" s="189">
        <f>Monthly!AA26-(Saturdays!AA26+'Sundays &amp; Holidays'!AA26)</f>
        <v>925</v>
      </c>
      <c r="AB26" s="172">
        <f t="shared" si="0"/>
        <v>2743</v>
      </c>
      <c r="AC26" s="173">
        <f t="shared" si="0"/>
        <v>8911</v>
      </c>
    </row>
    <row r="27" spans="1:29" x14ac:dyDescent="0.15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123</v>
      </c>
      <c r="D27" s="198">
        <f>Monthly!D27-(Saturdays!D27+'Sundays &amp; Holidays'!D27)</f>
        <v>1</v>
      </c>
      <c r="E27" s="199">
        <f>Monthly!E27-(Saturdays!E27+'Sundays &amp; Holidays'!E27)</f>
        <v>89</v>
      </c>
      <c r="F27" s="196">
        <f>Monthly!F27-(Saturdays!F27+'Sundays &amp; Holidays'!F27)</f>
        <v>0</v>
      </c>
      <c r="G27" s="200">
        <f>Monthly!G27-(Saturdays!G27+'Sundays &amp; Holidays'!G27)</f>
        <v>20</v>
      </c>
      <c r="H27" s="198">
        <f>Monthly!H27-(Saturdays!H27+'Sundays &amp; Holidays'!H27)</f>
        <v>1</v>
      </c>
      <c r="I27" s="199">
        <f>Monthly!I27-(Saturdays!I27+'Sundays &amp; Holidays'!I27)</f>
        <v>24</v>
      </c>
      <c r="J27" s="196">
        <f>Monthly!J27-(Saturdays!J27+'Sundays &amp; Holidays'!J27)</f>
        <v>0</v>
      </c>
      <c r="K27" s="200">
        <f>Monthly!K27-(Saturdays!K27+'Sundays &amp; Holidays'!K27)</f>
        <v>1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1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2</v>
      </c>
      <c r="AC27" s="173">
        <f t="shared" si="0"/>
        <v>258</v>
      </c>
    </row>
    <row r="28" spans="1:29" x14ac:dyDescent="0.15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15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 x14ac:dyDescent="0.2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5" thickTop="1" thickBot="1" x14ac:dyDescent="0.2">
      <c r="A31" s="281" t="s">
        <v>13</v>
      </c>
      <c r="B31" s="20">
        <f t="shared" ref="B31:AA31" si="1">SUM(B7:B30)</f>
        <v>169407</v>
      </c>
      <c r="C31" s="21">
        <f t="shared" si="1"/>
        <v>186272</v>
      </c>
      <c r="D31" s="282">
        <f t="shared" si="1"/>
        <v>70051</v>
      </c>
      <c r="E31" s="283">
        <f t="shared" si="1"/>
        <v>88717</v>
      </c>
      <c r="F31" s="20">
        <f t="shared" si="1"/>
        <v>158065</v>
      </c>
      <c r="G31" s="21">
        <f t="shared" si="1"/>
        <v>145429</v>
      </c>
      <c r="H31" s="282">
        <f t="shared" si="1"/>
        <v>223582</v>
      </c>
      <c r="I31" s="283">
        <f t="shared" si="1"/>
        <v>216117</v>
      </c>
      <c r="J31" s="20">
        <f t="shared" si="1"/>
        <v>42384</v>
      </c>
      <c r="K31" s="21">
        <f t="shared" si="1"/>
        <v>35254</v>
      </c>
      <c r="L31" s="282">
        <f t="shared" si="1"/>
        <v>105728</v>
      </c>
      <c r="M31" s="283">
        <f t="shared" si="1"/>
        <v>97409</v>
      </c>
      <c r="N31" s="20">
        <f t="shared" si="1"/>
        <v>197780</v>
      </c>
      <c r="O31" s="21">
        <f t="shared" si="1"/>
        <v>202387</v>
      </c>
      <c r="P31" s="282">
        <f t="shared" si="1"/>
        <v>105551</v>
      </c>
      <c r="Q31" s="283">
        <f t="shared" si="1"/>
        <v>95087</v>
      </c>
      <c r="R31" s="20">
        <f t="shared" si="1"/>
        <v>125650</v>
      </c>
      <c r="S31" s="21">
        <f t="shared" si="1"/>
        <v>120790</v>
      </c>
      <c r="T31" s="282">
        <f t="shared" si="1"/>
        <v>29471</v>
      </c>
      <c r="U31" s="283">
        <f t="shared" si="1"/>
        <v>23578</v>
      </c>
      <c r="V31" s="20">
        <f t="shared" si="1"/>
        <v>119176</v>
      </c>
      <c r="W31" s="21">
        <f t="shared" si="1"/>
        <v>115406</v>
      </c>
      <c r="X31" s="282">
        <f t="shared" si="1"/>
        <v>88944</v>
      </c>
      <c r="Y31" s="283">
        <f t="shared" si="1"/>
        <v>59321</v>
      </c>
      <c r="Z31" s="20">
        <f t="shared" si="1"/>
        <v>164896</v>
      </c>
      <c r="AA31" s="21">
        <f t="shared" si="1"/>
        <v>209640</v>
      </c>
      <c r="AB31" s="282">
        <f>SUM(AB7:AB30)</f>
        <v>1600685</v>
      </c>
      <c r="AC31" s="21">
        <f>SUM(AC7:AC30)</f>
        <v>1595407</v>
      </c>
    </row>
    <row r="32" spans="1:29" ht="17" thickTop="1" x14ac:dyDescent="0.2">
      <c r="AB32" s="284" t="str">
        <f>IF(AB31='Daily Total'!D44,"Correct","Wrong")</f>
        <v>Wrong</v>
      </c>
      <c r="AC32" s="284" t="str">
        <f>IF(AC31='Daily Total'!E44,"Correct","Wrong")</f>
        <v>Wrong</v>
      </c>
    </row>
    <row r="35" spans="1:29" x14ac:dyDescent="0.15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 x14ac:dyDescent="0.2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 x14ac:dyDescent="0.2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 x14ac:dyDescent="0.15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15">
      <c r="A40" s="137" t="s">
        <v>17</v>
      </c>
      <c r="B40" s="189">
        <f t="shared" ref="B40:AA40" si="3">+B8/$B$65</f>
        <v>89.954545454545453</v>
      </c>
      <c r="C40" s="190">
        <f t="shared" si="3"/>
        <v>4.5454545454545456E-2</v>
      </c>
      <c r="D40" s="191">
        <f t="shared" si="3"/>
        <v>57.409090909090907</v>
      </c>
      <c r="E40" s="192">
        <f t="shared" si="3"/>
        <v>0.72727272727272729</v>
      </c>
      <c r="F40" s="189">
        <f t="shared" si="3"/>
        <v>166.13636363636363</v>
      </c>
      <c r="G40" s="193">
        <f t="shared" si="3"/>
        <v>1.9545454545454546</v>
      </c>
      <c r="H40" s="191">
        <f t="shared" si="3"/>
        <v>120.81818181818181</v>
      </c>
      <c r="I40" s="192">
        <f t="shared" si="3"/>
        <v>15.409090909090908</v>
      </c>
      <c r="J40" s="189">
        <f t="shared" si="3"/>
        <v>5.2727272727272725</v>
      </c>
      <c r="K40" s="193">
        <f t="shared" si="3"/>
        <v>6.1818181818181817</v>
      </c>
      <c r="L40" s="191">
        <f t="shared" si="3"/>
        <v>6.9090909090909092</v>
      </c>
      <c r="M40" s="189">
        <f t="shared" si="3"/>
        <v>17.545454545454547</v>
      </c>
      <c r="N40" s="194">
        <f t="shared" si="3"/>
        <v>25</v>
      </c>
      <c r="O40" s="195">
        <f t="shared" si="3"/>
        <v>23.318181818181817</v>
      </c>
      <c r="P40" s="189">
        <f t="shared" si="3"/>
        <v>14.681818181818182</v>
      </c>
      <c r="Q40" s="193">
        <f t="shared" si="3"/>
        <v>7.9545454545454541</v>
      </c>
      <c r="R40" s="191">
        <f t="shared" si="3"/>
        <v>5.4545454545454541</v>
      </c>
      <c r="S40" s="192">
        <f t="shared" si="3"/>
        <v>1.8181818181818181</v>
      </c>
      <c r="T40" s="189">
        <f t="shared" si="3"/>
        <v>0.18181818181818182</v>
      </c>
      <c r="U40" s="193">
        <f t="shared" si="3"/>
        <v>0</v>
      </c>
      <c r="V40" s="191">
        <f t="shared" si="3"/>
        <v>9.0909090909090912E-2</v>
      </c>
      <c r="W40" s="192">
        <f t="shared" si="3"/>
        <v>0</v>
      </c>
      <c r="X40" s="189">
        <f t="shared" si="3"/>
        <v>4.5454545454545456E-2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491.95454545454544</v>
      </c>
      <c r="AC40" s="173">
        <f>+C40+E40+G40+I40+K40+M40+O40+Q40+S40+U40+W40+Y40+AA40</f>
        <v>74.954545454545453</v>
      </c>
    </row>
    <row r="41" spans="1:29" x14ac:dyDescent="0.15">
      <c r="A41" s="146" t="s">
        <v>18</v>
      </c>
      <c r="B41" s="196">
        <f t="shared" ref="B41:AA41" si="4">+B9/$B$65</f>
        <v>381.36363636363637</v>
      </c>
      <c r="C41" s="197">
        <f t="shared" si="4"/>
        <v>7.5454545454545459</v>
      </c>
      <c r="D41" s="198">
        <f t="shared" si="4"/>
        <v>157.45454545454547</v>
      </c>
      <c r="E41" s="199">
        <f t="shared" si="4"/>
        <v>5.5909090909090908</v>
      </c>
      <c r="F41" s="196">
        <f t="shared" si="4"/>
        <v>426.72727272727275</v>
      </c>
      <c r="G41" s="200">
        <f t="shared" si="4"/>
        <v>15.909090909090908</v>
      </c>
      <c r="H41" s="198">
        <f t="shared" si="4"/>
        <v>337.40909090909093</v>
      </c>
      <c r="I41" s="199">
        <f t="shared" si="4"/>
        <v>94.590909090909093</v>
      </c>
      <c r="J41" s="196">
        <f t="shared" si="4"/>
        <v>32</v>
      </c>
      <c r="K41" s="200">
        <f t="shared" si="4"/>
        <v>41.636363636363633</v>
      </c>
      <c r="L41" s="198">
        <f t="shared" si="4"/>
        <v>75.318181818181813</v>
      </c>
      <c r="M41" s="196">
        <f t="shared" si="4"/>
        <v>140.86363636363637</v>
      </c>
      <c r="N41" s="201">
        <f t="shared" si="4"/>
        <v>261.54545454545456</v>
      </c>
      <c r="O41" s="202">
        <f t="shared" si="4"/>
        <v>292.27272727272725</v>
      </c>
      <c r="P41" s="196">
        <f t="shared" si="4"/>
        <v>155.04545454545453</v>
      </c>
      <c r="Q41" s="200">
        <f t="shared" si="4"/>
        <v>188.95454545454547</v>
      </c>
      <c r="R41" s="198">
        <f t="shared" si="4"/>
        <v>144.72727272727272</v>
      </c>
      <c r="S41" s="199">
        <f t="shared" si="4"/>
        <v>138.54545454545453</v>
      </c>
      <c r="T41" s="196">
        <f t="shared" si="4"/>
        <v>19.863636363636363</v>
      </c>
      <c r="U41" s="200">
        <f t="shared" si="4"/>
        <v>52.545454545454547</v>
      </c>
      <c r="V41" s="198">
        <f t="shared" si="4"/>
        <v>96.727272727272734</v>
      </c>
      <c r="W41" s="199">
        <f t="shared" si="4"/>
        <v>145.68181818181819</v>
      </c>
      <c r="X41" s="196">
        <f t="shared" si="4"/>
        <v>128.31818181818181</v>
      </c>
      <c r="Y41" s="200">
        <f t="shared" si="4"/>
        <v>106.09090909090909</v>
      </c>
      <c r="Z41" s="198">
        <f t="shared" si="4"/>
        <v>283.59090909090907</v>
      </c>
      <c r="AA41" s="196">
        <f t="shared" si="4"/>
        <v>171.59090909090909</v>
      </c>
      <c r="AB41" s="172">
        <f t="shared" ref="AB41:AB62" si="5">+B41+D41+F41+H41+J41+L41+N41+P41+R41+T41+V41+X41+Z41</f>
        <v>2500.090909090909</v>
      </c>
      <c r="AC41" s="173">
        <f t="shared" ref="AC41:AC62" si="6">+C41+E41+G41+I41+K41+M41+O41+Q41+S41+U41+W41+Y41+AA41</f>
        <v>1401.8181818181815</v>
      </c>
    </row>
    <row r="42" spans="1:29" x14ac:dyDescent="0.15">
      <c r="A42" s="137" t="s">
        <v>19</v>
      </c>
      <c r="B42" s="189">
        <f t="shared" ref="B42:AA42" si="7">+B10/$B$65</f>
        <v>537.31818181818187</v>
      </c>
      <c r="C42" s="190">
        <f t="shared" si="7"/>
        <v>206.86363636363637</v>
      </c>
      <c r="D42" s="191">
        <f t="shared" si="7"/>
        <v>209.31818181818181</v>
      </c>
      <c r="E42" s="192">
        <f t="shared" si="7"/>
        <v>155.72727272727272</v>
      </c>
      <c r="F42" s="189">
        <f t="shared" si="7"/>
        <v>477.86363636363637</v>
      </c>
      <c r="G42" s="193">
        <f t="shared" si="7"/>
        <v>264.59090909090907</v>
      </c>
      <c r="H42" s="191">
        <f t="shared" si="7"/>
        <v>561.40909090909088</v>
      </c>
      <c r="I42" s="192">
        <f t="shared" si="7"/>
        <v>418.86363636363637</v>
      </c>
      <c r="J42" s="189">
        <f t="shared" si="7"/>
        <v>69.63636363636364</v>
      </c>
      <c r="K42" s="193">
        <f t="shared" si="7"/>
        <v>130.59090909090909</v>
      </c>
      <c r="L42" s="191">
        <f t="shared" si="7"/>
        <v>220.54545454545453</v>
      </c>
      <c r="M42" s="189">
        <f t="shared" si="7"/>
        <v>294.31818181818181</v>
      </c>
      <c r="N42" s="194">
        <f t="shared" si="7"/>
        <v>530.68181818181813</v>
      </c>
      <c r="O42" s="195">
        <f t="shared" si="7"/>
        <v>591.72727272727275</v>
      </c>
      <c r="P42" s="189">
        <f t="shared" si="7"/>
        <v>353.09090909090907</v>
      </c>
      <c r="Q42" s="193">
        <f t="shared" si="7"/>
        <v>274.22727272727275</v>
      </c>
      <c r="R42" s="191">
        <f t="shared" si="7"/>
        <v>345.45454545454544</v>
      </c>
      <c r="S42" s="192">
        <f t="shared" si="7"/>
        <v>240.81818181818181</v>
      </c>
      <c r="T42" s="189">
        <f t="shared" si="7"/>
        <v>56.772727272727273</v>
      </c>
      <c r="U42" s="193">
        <f t="shared" si="7"/>
        <v>125.04545454545455</v>
      </c>
      <c r="V42" s="191">
        <f t="shared" si="7"/>
        <v>227.54545454545453</v>
      </c>
      <c r="W42" s="192">
        <f t="shared" si="7"/>
        <v>307.09090909090907</v>
      </c>
      <c r="X42" s="189">
        <f t="shared" si="7"/>
        <v>250.22727272727272</v>
      </c>
      <c r="Y42" s="193">
        <f t="shared" si="7"/>
        <v>198.5</v>
      </c>
      <c r="Z42" s="191">
        <f t="shared" si="7"/>
        <v>454.27272727272725</v>
      </c>
      <c r="AA42" s="189">
        <f t="shared" si="7"/>
        <v>398.68181818181819</v>
      </c>
      <c r="AB42" s="172">
        <f t="shared" si="5"/>
        <v>4294.136363636364</v>
      </c>
      <c r="AC42" s="173">
        <f t="shared" si="6"/>
        <v>3607.0454545454545</v>
      </c>
    </row>
    <row r="43" spans="1:29" x14ac:dyDescent="0.15">
      <c r="A43" s="146" t="s">
        <v>20</v>
      </c>
      <c r="B43" s="196">
        <f t="shared" ref="B43:AA43" si="8">+B11/$B$65</f>
        <v>535.5</v>
      </c>
      <c r="C43" s="197">
        <f t="shared" si="8"/>
        <v>393</v>
      </c>
      <c r="D43" s="198">
        <f t="shared" si="8"/>
        <v>215.77272727272728</v>
      </c>
      <c r="E43" s="199">
        <f t="shared" si="8"/>
        <v>237.90909090909091</v>
      </c>
      <c r="F43" s="196">
        <f t="shared" si="8"/>
        <v>521.31818181818187</v>
      </c>
      <c r="G43" s="200">
        <f t="shared" si="8"/>
        <v>315.18181818181819</v>
      </c>
      <c r="H43" s="198">
        <f t="shared" si="8"/>
        <v>654.9545454545455</v>
      </c>
      <c r="I43" s="199">
        <f t="shared" si="8"/>
        <v>526.68181818181813</v>
      </c>
      <c r="J43" s="196">
        <f t="shared" si="8"/>
        <v>88.227272727272734</v>
      </c>
      <c r="K43" s="200">
        <f t="shared" si="8"/>
        <v>170.86363636363637</v>
      </c>
      <c r="L43" s="198">
        <f t="shared" si="8"/>
        <v>208.90909090909091</v>
      </c>
      <c r="M43" s="196">
        <f t="shared" si="8"/>
        <v>417.68181818181819</v>
      </c>
      <c r="N43" s="201">
        <f t="shared" si="8"/>
        <v>623.68181818181813</v>
      </c>
      <c r="O43" s="202">
        <f t="shared" si="8"/>
        <v>754</v>
      </c>
      <c r="P43" s="196">
        <f t="shared" si="8"/>
        <v>389.90909090909093</v>
      </c>
      <c r="Q43" s="200">
        <f t="shared" si="8"/>
        <v>319.63636363636363</v>
      </c>
      <c r="R43" s="198">
        <f t="shared" si="8"/>
        <v>441.95454545454544</v>
      </c>
      <c r="S43" s="199">
        <f t="shared" si="8"/>
        <v>308.22727272727275</v>
      </c>
      <c r="T43" s="196">
        <f t="shared" si="8"/>
        <v>113.31818181818181</v>
      </c>
      <c r="U43" s="200">
        <f t="shared" si="8"/>
        <v>148.54545454545453</v>
      </c>
      <c r="V43" s="198">
        <f t="shared" si="8"/>
        <v>252.18181818181819</v>
      </c>
      <c r="W43" s="199">
        <f t="shared" si="8"/>
        <v>384.40909090909093</v>
      </c>
      <c r="X43" s="196">
        <f t="shared" si="8"/>
        <v>309.90909090909093</v>
      </c>
      <c r="Y43" s="200">
        <f t="shared" si="8"/>
        <v>257.31818181818181</v>
      </c>
      <c r="Z43" s="198">
        <f t="shared" si="8"/>
        <v>503.95454545454544</v>
      </c>
      <c r="AA43" s="196">
        <f t="shared" si="8"/>
        <v>535.22727272727275</v>
      </c>
      <c r="AB43" s="172">
        <f t="shared" si="5"/>
        <v>4859.5909090909081</v>
      </c>
      <c r="AC43" s="173">
        <f t="shared" si="6"/>
        <v>4768.681818181818</v>
      </c>
    </row>
    <row r="44" spans="1:29" x14ac:dyDescent="0.15">
      <c r="A44" s="137" t="s">
        <v>21</v>
      </c>
      <c r="B44" s="189">
        <f t="shared" ref="B44:AA44" si="9">+B12/$B$65</f>
        <v>582.59090909090912</v>
      </c>
      <c r="C44" s="190">
        <f t="shared" si="9"/>
        <v>486.68181818181819</v>
      </c>
      <c r="D44" s="191">
        <f t="shared" si="9"/>
        <v>239.45454545454547</v>
      </c>
      <c r="E44" s="192">
        <f t="shared" si="9"/>
        <v>246.95454545454547</v>
      </c>
      <c r="F44" s="189">
        <f t="shared" si="9"/>
        <v>625.36363636363637</v>
      </c>
      <c r="G44" s="193">
        <f t="shared" si="9"/>
        <v>298.81818181818181</v>
      </c>
      <c r="H44" s="191">
        <f t="shared" si="9"/>
        <v>720.5454545454545</v>
      </c>
      <c r="I44" s="192">
        <f t="shared" si="9"/>
        <v>571.9545454545455</v>
      </c>
      <c r="J44" s="189">
        <f t="shared" si="9"/>
        <v>87.954545454545453</v>
      </c>
      <c r="K44" s="193">
        <f t="shared" si="9"/>
        <v>188.68181818181819</v>
      </c>
      <c r="L44" s="191">
        <f t="shared" si="9"/>
        <v>200</v>
      </c>
      <c r="M44" s="189">
        <f t="shared" si="9"/>
        <v>473.90909090909093</v>
      </c>
      <c r="N44" s="194">
        <f t="shared" si="9"/>
        <v>608.40909090909088</v>
      </c>
      <c r="O44" s="195">
        <f t="shared" si="9"/>
        <v>773.27272727272725</v>
      </c>
      <c r="P44" s="189">
        <f t="shared" si="9"/>
        <v>369.36363636363637</v>
      </c>
      <c r="Q44" s="193">
        <f t="shared" si="9"/>
        <v>289.77272727272725</v>
      </c>
      <c r="R44" s="191">
        <f t="shared" si="9"/>
        <v>474.31818181818181</v>
      </c>
      <c r="S44" s="192">
        <f t="shared" si="9"/>
        <v>297.95454545454544</v>
      </c>
      <c r="T44" s="189">
        <f t="shared" si="9"/>
        <v>70.86363636363636</v>
      </c>
      <c r="U44" s="193">
        <f t="shared" si="9"/>
        <v>130.5</v>
      </c>
      <c r="V44" s="191">
        <f t="shared" si="9"/>
        <v>237.13636363636363</v>
      </c>
      <c r="W44" s="192">
        <f t="shared" si="9"/>
        <v>426.18181818181819</v>
      </c>
      <c r="X44" s="189">
        <f t="shared" si="9"/>
        <v>288.63636363636363</v>
      </c>
      <c r="Y44" s="193">
        <f t="shared" si="9"/>
        <v>225.68181818181819</v>
      </c>
      <c r="Z44" s="191">
        <f t="shared" si="9"/>
        <v>511.81818181818181</v>
      </c>
      <c r="AA44" s="189">
        <f t="shared" si="9"/>
        <v>534</v>
      </c>
      <c r="AB44" s="172">
        <f t="shared" si="5"/>
        <v>5016.4545454545469</v>
      </c>
      <c r="AC44" s="173">
        <f t="shared" si="6"/>
        <v>4944.363636363636</v>
      </c>
    </row>
    <row r="45" spans="1:29" x14ac:dyDescent="0.15">
      <c r="A45" s="146" t="s">
        <v>22</v>
      </c>
      <c r="B45" s="196">
        <f t="shared" ref="B45:AA45" si="10">+B13/$B$65</f>
        <v>525.09090909090912</v>
      </c>
      <c r="C45" s="197">
        <f t="shared" si="10"/>
        <v>690.13636363636363</v>
      </c>
      <c r="D45" s="198">
        <f t="shared" si="10"/>
        <v>247.22727272727272</v>
      </c>
      <c r="E45" s="199">
        <f t="shared" si="10"/>
        <v>222.13636363636363</v>
      </c>
      <c r="F45" s="196">
        <f t="shared" si="10"/>
        <v>662.13636363636363</v>
      </c>
      <c r="G45" s="200">
        <f t="shared" si="10"/>
        <v>228.04545454545453</v>
      </c>
      <c r="H45" s="198">
        <f t="shared" si="10"/>
        <v>692</v>
      </c>
      <c r="I45" s="199">
        <f t="shared" si="10"/>
        <v>604</v>
      </c>
      <c r="J45" s="196">
        <f t="shared" si="10"/>
        <v>103.90909090909091</v>
      </c>
      <c r="K45" s="200">
        <f t="shared" si="10"/>
        <v>202.31818181818181</v>
      </c>
      <c r="L45" s="198">
        <f t="shared" si="10"/>
        <v>191.31818181818181</v>
      </c>
      <c r="M45" s="196">
        <f t="shared" si="10"/>
        <v>478.04545454545456</v>
      </c>
      <c r="N45" s="201">
        <f t="shared" si="10"/>
        <v>561.27272727272725</v>
      </c>
      <c r="O45" s="202">
        <f t="shared" si="10"/>
        <v>800.18181818181813</v>
      </c>
      <c r="P45" s="196">
        <f t="shared" si="10"/>
        <v>343.95454545454544</v>
      </c>
      <c r="Q45" s="200">
        <f t="shared" si="10"/>
        <v>254.59090909090909</v>
      </c>
      <c r="R45" s="198">
        <f t="shared" si="10"/>
        <v>464.81818181818181</v>
      </c>
      <c r="S45" s="199">
        <f t="shared" si="10"/>
        <v>298.63636363636363</v>
      </c>
      <c r="T45" s="196">
        <f t="shared" si="10"/>
        <v>51.227272727272727</v>
      </c>
      <c r="U45" s="200">
        <f t="shared" si="10"/>
        <v>78.86363636363636</v>
      </c>
      <c r="V45" s="198">
        <f t="shared" si="10"/>
        <v>249.5</v>
      </c>
      <c r="W45" s="199">
        <f t="shared" si="10"/>
        <v>474.36363636363637</v>
      </c>
      <c r="X45" s="196">
        <f t="shared" si="10"/>
        <v>242.90909090909091</v>
      </c>
      <c r="Y45" s="200">
        <f t="shared" si="10"/>
        <v>185.31818181818181</v>
      </c>
      <c r="Z45" s="198">
        <f t="shared" si="10"/>
        <v>502.27272727272725</v>
      </c>
      <c r="AA45" s="196">
        <f t="shared" si="10"/>
        <v>526.40909090909088</v>
      </c>
      <c r="AB45" s="172">
        <f t="shared" si="5"/>
        <v>4837.636363636364</v>
      </c>
      <c r="AC45" s="173">
        <f t="shared" si="6"/>
        <v>5043.045454545454</v>
      </c>
    </row>
    <row r="46" spans="1:29" x14ac:dyDescent="0.15">
      <c r="A46" s="137" t="s">
        <v>23</v>
      </c>
      <c r="B46" s="189">
        <f t="shared" ref="B46:AA46" si="11">+B14/$B$65</f>
        <v>451.59090909090907</v>
      </c>
      <c r="C46" s="190">
        <f t="shared" si="11"/>
        <v>501.68181818181819</v>
      </c>
      <c r="D46" s="191">
        <f t="shared" si="11"/>
        <v>221.27272727272728</v>
      </c>
      <c r="E46" s="192">
        <f t="shared" si="11"/>
        <v>204.5</v>
      </c>
      <c r="F46" s="189">
        <f t="shared" si="11"/>
        <v>504.13636363636363</v>
      </c>
      <c r="G46" s="193">
        <f t="shared" si="11"/>
        <v>209.63636363636363</v>
      </c>
      <c r="H46" s="191">
        <f t="shared" si="11"/>
        <v>570.4545454545455</v>
      </c>
      <c r="I46" s="192">
        <f t="shared" si="11"/>
        <v>551.4545454545455</v>
      </c>
      <c r="J46" s="189">
        <f t="shared" si="11"/>
        <v>101.31818181818181</v>
      </c>
      <c r="K46" s="193">
        <f t="shared" si="11"/>
        <v>142.36363636363637</v>
      </c>
      <c r="L46" s="191">
        <f t="shared" si="11"/>
        <v>199.68181818181819</v>
      </c>
      <c r="M46" s="189">
        <f t="shared" si="11"/>
        <v>386.81818181818181</v>
      </c>
      <c r="N46" s="194">
        <f t="shared" si="11"/>
        <v>502.81818181818181</v>
      </c>
      <c r="O46" s="195">
        <f t="shared" si="11"/>
        <v>645.63636363636363</v>
      </c>
      <c r="P46" s="189">
        <f t="shared" si="11"/>
        <v>269.86363636363637</v>
      </c>
      <c r="Q46" s="193">
        <f t="shared" si="11"/>
        <v>211.18181818181819</v>
      </c>
      <c r="R46" s="191">
        <f t="shared" si="11"/>
        <v>422.77272727272725</v>
      </c>
      <c r="S46" s="192">
        <f t="shared" si="11"/>
        <v>281</v>
      </c>
      <c r="T46" s="189">
        <f t="shared" si="11"/>
        <v>78.727272727272734</v>
      </c>
      <c r="U46" s="193">
        <f t="shared" si="11"/>
        <v>67.36363636363636</v>
      </c>
      <c r="V46" s="191">
        <f t="shared" si="11"/>
        <v>239.90909090909091</v>
      </c>
      <c r="W46" s="192">
        <f t="shared" si="11"/>
        <v>406.95454545454544</v>
      </c>
      <c r="X46" s="189">
        <f t="shared" si="11"/>
        <v>219.81818181818181</v>
      </c>
      <c r="Y46" s="193">
        <f t="shared" si="11"/>
        <v>146.04545454545453</v>
      </c>
      <c r="Z46" s="191">
        <f t="shared" si="11"/>
        <v>482</v>
      </c>
      <c r="AA46" s="189">
        <f t="shared" si="11"/>
        <v>526.81818181818187</v>
      </c>
      <c r="AB46" s="172">
        <f t="shared" si="5"/>
        <v>4264.363636363636</v>
      </c>
      <c r="AC46" s="173">
        <f t="shared" si="6"/>
        <v>4281.454545454546</v>
      </c>
    </row>
    <row r="47" spans="1:29" x14ac:dyDescent="0.15">
      <c r="A47" s="146" t="s">
        <v>24</v>
      </c>
      <c r="B47" s="203">
        <f t="shared" ref="B47:AA47" si="12">+B15/$B$65</f>
        <v>410.36363636363637</v>
      </c>
      <c r="C47" s="197">
        <f t="shared" si="12"/>
        <v>457.18181818181819</v>
      </c>
      <c r="D47" s="198">
        <f t="shared" si="12"/>
        <v>189.04545454545453</v>
      </c>
      <c r="E47" s="199">
        <f t="shared" si="12"/>
        <v>207.86363636363637</v>
      </c>
      <c r="F47" s="196">
        <f t="shared" si="12"/>
        <v>439.36363636363637</v>
      </c>
      <c r="G47" s="200">
        <f t="shared" si="12"/>
        <v>220.22727272727272</v>
      </c>
      <c r="H47" s="198">
        <f t="shared" si="12"/>
        <v>530.5</v>
      </c>
      <c r="I47" s="199">
        <f t="shared" si="12"/>
        <v>545.90909090909088</v>
      </c>
      <c r="J47" s="196">
        <f t="shared" si="12"/>
        <v>107.54545454545455</v>
      </c>
      <c r="K47" s="200">
        <f t="shared" si="12"/>
        <v>106.13636363636364</v>
      </c>
      <c r="L47" s="198">
        <f t="shared" si="12"/>
        <v>189.77272727272728</v>
      </c>
      <c r="M47" s="196">
        <f t="shared" si="12"/>
        <v>328.90909090909093</v>
      </c>
      <c r="N47" s="201">
        <f t="shared" si="12"/>
        <v>440.45454545454544</v>
      </c>
      <c r="O47" s="204">
        <f t="shared" si="12"/>
        <v>519.72727272727275</v>
      </c>
      <c r="P47" s="196">
        <f t="shared" si="12"/>
        <v>233</v>
      </c>
      <c r="Q47" s="200">
        <f t="shared" si="12"/>
        <v>199.04545454545453</v>
      </c>
      <c r="R47" s="198">
        <f t="shared" si="12"/>
        <v>370.31818181818181</v>
      </c>
      <c r="S47" s="199">
        <f t="shared" si="12"/>
        <v>278.45454545454544</v>
      </c>
      <c r="T47" s="196">
        <f t="shared" si="12"/>
        <v>61.454545454545453</v>
      </c>
      <c r="U47" s="200">
        <f t="shared" si="12"/>
        <v>59</v>
      </c>
      <c r="V47" s="198">
        <f t="shared" si="12"/>
        <v>255.04545454545453</v>
      </c>
      <c r="W47" s="205">
        <f t="shared" si="12"/>
        <v>341.04545454545456</v>
      </c>
      <c r="X47" s="196">
        <f t="shared" si="12"/>
        <v>201.95454545454547</v>
      </c>
      <c r="Y47" s="200">
        <f t="shared" si="12"/>
        <v>134.72727272727272</v>
      </c>
      <c r="Z47" s="198">
        <f t="shared" si="12"/>
        <v>482.90909090909093</v>
      </c>
      <c r="AA47" s="196">
        <f t="shared" si="12"/>
        <v>594.9545454545455</v>
      </c>
      <c r="AB47" s="172">
        <f t="shared" si="5"/>
        <v>3911.727272727273</v>
      </c>
      <c r="AC47" s="173">
        <f t="shared" si="6"/>
        <v>3993.181818181818</v>
      </c>
    </row>
    <row r="48" spans="1:29" x14ac:dyDescent="0.15">
      <c r="A48" s="137" t="s">
        <v>25</v>
      </c>
      <c r="B48" s="206">
        <f t="shared" ref="B48:AA48" si="13">+B16/$B$65</f>
        <v>389.04545454545456</v>
      </c>
      <c r="C48" s="190">
        <f t="shared" si="13"/>
        <v>440.86363636363637</v>
      </c>
      <c r="D48" s="191">
        <f t="shared" si="13"/>
        <v>188.36363636363637</v>
      </c>
      <c r="E48" s="192">
        <f t="shared" si="13"/>
        <v>236.95454545454547</v>
      </c>
      <c r="F48" s="189">
        <f t="shared" si="13"/>
        <v>417.22727272727275</v>
      </c>
      <c r="G48" s="193">
        <f t="shared" si="13"/>
        <v>230.13636363636363</v>
      </c>
      <c r="H48" s="191">
        <f t="shared" si="13"/>
        <v>555.18181818181813</v>
      </c>
      <c r="I48" s="192">
        <f t="shared" si="13"/>
        <v>554</v>
      </c>
      <c r="J48" s="189">
        <f t="shared" si="13"/>
        <v>101.59090909090909</v>
      </c>
      <c r="K48" s="190">
        <f t="shared" si="13"/>
        <v>94.86363636363636</v>
      </c>
      <c r="L48" s="191">
        <f t="shared" si="13"/>
        <v>216.72727272727272</v>
      </c>
      <c r="M48" s="189">
        <f t="shared" si="13"/>
        <v>295.09090909090907</v>
      </c>
      <c r="N48" s="194">
        <f t="shared" si="13"/>
        <v>452.36363636363637</v>
      </c>
      <c r="O48" s="207">
        <f t="shared" si="13"/>
        <v>484.86363636363637</v>
      </c>
      <c r="P48" s="189">
        <f t="shared" si="13"/>
        <v>249.54545454545453</v>
      </c>
      <c r="Q48" s="190">
        <f t="shared" si="13"/>
        <v>200.54545454545453</v>
      </c>
      <c r="R48" s="191">
        <f t="shared" si="13"/>
        <v>354.40909090909093</v>
      </c>
      <c r="S48" s="192">
        <f t="shared" si="13"/>
        <v>294.59090909090907</v>
      </c>
      <c r="T48" s="198">
        <f t="shared" si="13"/>
        <v>60.045454545454547</v>
      </c>
      <c r="U48" s="189">
        <f t="shared" si="13"/>
        <v>55.227272727272727</v>
      </c>
      <c r="V48" s="191">
        <f t="shared" si="13"/>
        <v>279.59090909090907</v>
      </c>
      <c r="W48" s="208">
        <f t="shared" si="13"/>
        <v>305.13636363636363</v>
      </c>
      <c r="X48" s="189">
        <f t="shared" si="13"/>
        <v>206.09090909090909</v>
      </c>
      <c r="Y48" s="193">
        <f t="shared" si="13"/>
        <v>134.36363636363637</v>
      </c>
      <c r="Z48" s="191">
        <f t="shared" si="13"/>
        <v>482.59090909090907</v>
      </c>
      <c r="AA48" s="189">
        <f t="shared" si="13"/>
        <v>601.86363636363637</v>
      </c>
      <c r="AB48" s="172">
        <f t="shared" si="5"/>
        <v>3952.772727272727</v>
      </c>
      <c r="AC48" s="173">
        <f t="shared" si="6"/>
        <v>3928.4999999999995</v>
      </c>
    </row>
    <row r="49" spans="1:29" x14ac:dyDescent="0.15">
      <c r="A49" s="146" t="s">
        <v>26</v>
      </c>
      <c r="B49" s="203">
        <f t="shared" ref="B49:AA49" si="14">+B17/$B$65</f>
        <v>375.27272727272725</v>
      </c>
      <c r="C49" s="197">
        <f t="shared" si="14"/>
        <v>462.54545454545456</v>
      </c>
      <c r="D49" s="198">
        <f t="shared" si="14"/>
        <v>176.54545454545453</v>
      </c>
      <c r="E49" s="199">
        <f t="shared" si="14"/>
        <v>250.77272727272728</v>
      </c>
      <c r="F49" s="196">
        <f t="shared" si="14"/>
        <v>369.36363636363637</v>
      </c>
      <c r="G49" s="200">
        <f t="shared" si="14"/>
        <v>247.54545454545453</v>
      </c>
      <c r="H49" s="198">
        <f t="shared" si="14"/>
        <v>564.18181818181813</v>
      </c>
      <c r="I49" s="199">
        <f t="shared" si="14"/>
        <v>544.68181818181813</v>
      </c>
      <c r="J49" s="196">
        <f t="shared" si="14"/>
        <v>104.81818181818181</v>
      </c>
      <c r="K49" s="197">
        <f t="shared" si="14"/>
        <v>82.86363636363636</v>
      </c>
      <c r="L49" s="198">
        <f t="shared" si="14"/>
        <v>226.31818181818181</v>
      </c>
      <c r="M49" s="196">
        <f t="shared" si="14"/>
        <v>264.31818181818181</v>
      </c>
      <c r="N49" s="201">
        <f t="shared" si="14"/>
        <v>472.90909090909093</v>
      </c>
      <c r="O49" s="204">
        <f t="shared" si="14"/>
        <v>464.86363636363637</v>
      </c>
      <c r="P49" s="196">
        <f t="shared" si="14"/>
        <v>259.95454545454544</v>
      </c>
      <c r="Q49" s="197">
        <f t="shared" si="14"/>
        <v>199.18181818181819</v>
      </c>
      <c r="R49" s="198">
        <f t="shared" si="14"/>
        <v>331.63636363636363</v>
      </c>
      <c r="S49" s="199">
        <f t="shared" si="14"/>
        <v>295.31818181818181</v>
      </c>
      <c r="T49" s="196">
        <f t="shared" si="14"/>
        <v>52.636363636363633</v>
      </c>
      <c r="U49" s="200">
        <f t="shared" si="14"/>
        <v>52.272727272727273</v>
      </c>
      <c r="V49" s="198">
        <f t="shared" si="14"/>
        <v>266.95454545454544</v>
      </c>
      <c r="W49" s="205">
        <f t="shared" si="14"/>
        <v>307.13636363636363</v>
      </c>
      <c r="X49" s="196">
        <f t="shared" si="14"/>
        <v>203.40909090909091</v>
      </c>
      <c r="Y49" s="200">
        <f t="shared" si="14"/>
        <v>131.36363636363637</v>
      </c>
      <c r="Z49" s="198">
        <f t="shared" si="14"/>
        <v>485.68181818181819</v>
      </c>
      <c r="AA49" s="196">
        <f t="shared" si="14"/>
        <v>578.09090909090912</v>
      </c>
      <c r="AB49" s="172">
        <f t="shared" si="5"/>
        <v>3889.6818181818176</v>
      </c>
      <c r="AC49" s="173">
        <f t="shared" si="6"/>
        <v>3880.9545454545455</v>
      </c>
    </row>
    <row r="50" spans="1:29" x14ac:dyDescent="0.15">
      <c r="A50" s="137" t="s">
        <v>27</v>
      </c>
      <c r="B50" s="206">
        <f t="shared" ref="B50:AA50" si="15">+B18/$B$65</f>
        <v>352.40909090909093</v>
      </c>
      <c r="C50" s="190">
        <f t="shared" si="15"/>
        <v>519.90909090909088</v>
      </c>
      <c r="D50" s="191">
        <f t="shared" si="15"/>
        <v>173.68181818181819</v>
      </c>
      <c r="E50" s="192">
        <f t="shared" si="15"/>
        <v>271.36363636363637</v>
      </c>
      <c r="F50" s="189">
        <f t="shared" si="15"/>
        <v>359.09090909090907</v>
      </c>
      <c r="G50" s="193">
        <f t="shared" si="15"/>
        <v>312.95454545454544</v>
      </c>
      <c r="H50" s="191">
        <f t="shared" si="15"/>
        <v>573.31818181818187</v>
      </c>
      <c r="I50" s="192">
        <f t="shared" si="15"/>
        <v>570.5</v>
      </c>
      <c r="J50" s="189">
        <f t="shared" si="15"/>
        <v>113.22727272727273</v>
      </c>
      <c r="K50" s="190">
        <f t="shared" si="15"/>
        <v>68.5</v>
      </c>
      <c r="L50" s="191">
        <f t="shared" si="15"/>
        <v>278.54545454545456</v>
      </c>
      <c r="M50" s="189">
        <f t="shared" si="15"/>
        <v>231.81818181818181</v>
      </c>
      <c r="N50" s="194">
        <f t="shared" si="15"/>
        <v>511.45454545454544</v>
      </c>
      <c r="O50" s="207">
        <f t="shared" si="15"/>
        <v>434.77272727272725</v>
      </c>
      <c r="P50" s="189">
        <f t="shared" si="15"/>
        <v>282.95454545454544</v>
      </c>
      <c r="Q50" s="190">
        <f t="shared" si="15"/>
        <v>196</v>
      </c>
      <c r="R50" s="191">
        <f t="shared" si="15"/>
        <v>334.95454545454544</v>
      </c>
      <c r="S50" s="192">
        <f t="shared" si="15"/>
        <v>312.09090909090907</v>
      </c>
      <c r="T50" s="189">
        <f t="shared" si="15"/>
        <v>69.909090909090907</v>
      </c>
      <c r="U50" s="193">
        <f t="shared" si="15"/>
        <v>48.863636363636367</v>
      </c>
      <c r="V50" s="191">
        <f t="shared" si="15"/>
        <v>309.40909090909093</v>
      </c>
      <c r="W50" s="208">
        <f t="shared" si="15"/>
        <v>307.45454545454544</v>
      </c>
      <c r="X50" s="189">
        <f t="shared" si="15"/>
        <v>220.40909090909091</v>
      </c>
      <c r="Y50" s="193">
        <f t="shared" si="15"/>
        <v>120.40909090909091</v>
      </c>
      <c r="Z50" s="191">
        <f t="shared" si="15"/>
        <v>505.31818181818181</v>
      </c>
      <c r="AA50" s="189">
        <f t="shared" si="15"/>
        <v>584.77272727272725</v>
      </c>
      <c r="AB50" s="172">
        <f t="shared" si="5"/>
        <v>4084.6818181818185</v>
      </c>
      <c r="AC50" s="173">
        <f t="shared" si="6"/>
        <v>3979.409090909091</v>
      </c>
    </row>
    <row r="51" spans="1:29" x14ac:dyDescent="0.15">
      <c r="A51" s="146" t="s">
        <v>28</v>
      </c>
      <c r="B51" s="203">
        <f t="shared" ref="B51:AA51" si="16">+B19/$B$65</f>
        <v>383.13636363636363</v>
      </c>
      <c r="C51" s="197">
        <f t="shared" si="16"/>
        <v>579.40909090909088</v>
      </c>
      <c r="D51" s="198">
        <f t="shared" si="16"/>
        <v>191.36363636363637</v>
      </c>
      <c r="E51" s="199">
        <f t="shared" si="16"/>
        <v>284.81818181818181</v>
      </c>
      <c r="F51" s="196">
        <f t="shared" si="16"/>
        <v>371.45454545454544</v>
      </c>
      <c r="G51" s="200">
        <f t="shared" si="16"/>
        <v>407.31818181818181</v>
      </c>
      <c r="H51" s="198">
        <f t="shared" si="16"/>
        <v>621.4545454545455</v>
      </c>
      <c r="I51" s="199">
        <f t="shared" si="16"/>
        <v>638.86363636363637</v>
      </c>
      <c r="J51" s="196">
        <f t="shared" si="16"/>
        <v>138.63636363636363</v>
      </c>
      <c r="K51" s="197">
        <f t="shared" si="16"/>
        <v>57.136363636363633</v>
      </c>
      <c r="L51" s="198">
        <f t="shared" si="16"/>
        <v>356.13636363636363</v>
      </c>
      <c r="M51" s="196">
        <f t="shared" si="16"/>
        <v>199.31818181818181</v>
      </c>
      <c r="N51" s="201">
        <f t="shared" si="16"/>
        <v>568.9545454545455</v>
      </c>
      <c r="O51" s="204">
        <f t="shared" si="16"/>
        <v>452.27272727272725</v>
      </c>
      <c r="P51" s="196">
        <f t="shared" si="16"/>
        <v>310.86363636363637</v>
      </c>
      <c r="Q51" s="197">
        <f t="shared" si="16"/>
        <v>211.40909090909091</v>
      </c>
      <c r="R51" s="198">
        <f t="shared" si="16"/>
        <v>330.36363636363637</v>
      </c>
      <c r="S51" s="199">
        <f t="shared" si="16"/>
        <v>345.68181818181819</v>
      </c>
      <c r="T51" s="196">
        <f t="shared" si="16"/>
        <v>106.27272727272727</v>
      </c>
      <c r="U51" s="200">
        <f t="shared" si="16"/>
        <v>37.136363636363633</v>
      </c>
      <c r="V51" s="198">
        <f t="shared" si="16"/>
        <v>367.5</v>
      </c>
      <c r="W51" s="205">
        <f t="shared" si="16"/>
        <v>329.59090909090907</v>
      </c>
      <c r="X51" s="196">
        <f t="shared" si="16"/>
        <v>255.04545454545453</v>
      </c>
      <c r="Y51" s="200">
        <f t="shared" si="16"/>
        <v>121.63636363636364</v>
      </c>
      <c r="Z51" s="198">
        <f t="shared" si="16"/>
        <v>521.5454545454545</v>
      </c>
      <c r="AA51" s="196">
        <f t="shared" si="16"/>
        <v>586.5</v>
      </c>
      <c r="AB51" s="172">
        <f t="shared" si="5"/>
        <v>4522.727272727273</v>
      </c>
      <c r="AC51" s="173">
        <f t="shared" si="6"/>
        <v>4251.090909090909</v>
      </c>
    </row>
    <row r="52" spans="1:29" x14ac:dyDescent="0.15">
      <c r="A52" s="137" t="s">
        <v>29</v>
      </c>
      <c r="B52" s="206">
        <f t="shared" ref="B52:AA52" si="17">+B20/$B$65</f>
        <v>459.77272727272725</v>
      </c>
      <c r="C52" s="190">
        <f t="shared" si="17"/>
        <v>659.59090909090912</v>
      </c>
      <c r="D52" s="191">
        <f t="shared" si="17"/>
        <v>243.13636363636363</v>
      </c>
      <c r="E52" s="192">
        <f t="shared" si="17"/>
        <v>291.45454545454544</v>
      </c>
      <c r="F52" s="189">
        <f t="shared" si="17"/>
        <v>437.95454545454544</v>
      </c>
      <c r="G52" s="193">
        <f t="shared" si="17"/>
        <v>537.36363636363637</v>
      </c>
      <c r="H52" s="191">
        <f t="shared" si="17"/>
        <v>701.68181818181813</v>
      </c>
      <c r="I52" s="192">
        <f t="shared" si="17"/>
        <v>708</v>
      </c>
      <c r="J52" s="189">
        <f t="shared" si="17"/>
        <v>183.68181818181819</v>
      </c>
      <c r="K52" s="190">
        <f t="shared" si="17"/>
        <v>54</v>
      </c>
      <c r="L52" s="191">
        <f t="shared" si="17"/>
        <v>389.31818181818181</v>
      </c>
      <c r="M52" s="189">
        <f t="shared" si="17"/>
        <v>199.72727272727272</v>
      </c>
      <c r="N52" s="194">
        <f t="shared" si="17"/>
        <v>629.40909090909088</v>
      </c>
      <c r="O52" s="207">
        <f t="shared" si="17"/>
        <v>515.36363636363637</v>
      </c>
      <c r="P52" s="189">
        <f t="shared" si="17"/>
        <v>351.59090909090907</v>
      </c>
      <c r="Q52" s="190">
        <f t="shared" si="17"/>
        <v>257.04545454545456</v>
      </c>
      <c r="R52" s="191">
        <f t="shared" si="17"/>
        <v>354.40909090909093</v>
      </c>
      <c r="S52" s="192">
        <f t="shared" si="17"/>
        <v>402.59090909090907</v>
      </c>
      <c r="T52" s="189">
        <f t="shared" si="17"/>
        <v>157.04545454545453</v>
      </c>
      <c r="U52" s="193">
        <f t="shared" si="17"/>
        <v>34.727272727272727</v>
      </c>
      <c r="V52" s="191">
        <f t="shared" si="17"/>
        <v>420.45454545454544</v>
      </c>
      <c r="W52" s="208">
        <f t="shared" si="17"/>
        <v>351.5</v>
      </c>
      <c r="X52" s="189">
        <f t="shared" si="17"/>
        <v>321.22727272727275</v>
      </c>
      <c r="Y52" s="193">
        <f t="shared" si="17"/>
        <v>152.27272727272728</v>
      </c>
      <c r="Z52" s="191">
        <f t="shared" si="17"/>
        <v>552.0454545454545</v>
      </c>
      <c r="AA52" s="189">
        <f t="shared" si="17"/>
        <v>678.5</v>
      </c>
      <c r="AB52" s="172">
        <f t="shared" si="5"/>
        <v>5201.7272727272721</v>
      </c>
      <c r="AC52" s="173">
        <f t="shared" si="6"/>
        <v>4842.1363636363631</v>
      </c>
    </row>
    <row r="53" spans="1:29" x14ac:dyDescent="0.15">
      <c r="A53" s="146" t="s">
        <v>30</v>
      </c>
      <c r="B53" s="203">
        <f t="shared" ref="B53:AA53" si="18">+B21/$B$65</f>
        <v>552</v>
      </c>
      <c r="C53" s="197">
        <f t="shared" si="18"/>
        <v>751.59090909090912</v>
      </c>
      <c r="D53" s="198">
        <f t="shared" si="18"/>
        <v>248.45454545454547</v>
      </c>
      <c r="E53" s="199">
        <f t="shared" si="18"/>
        <v>315.22727272727275</v>
      </c>
      <c r="F53" s="196">
        <f t="shared" si="18"/>
        <v>490.36363636363637</v>
      </c>
      <c r="G53" s="200">
        <f t="shared" si="18"/>
        <v>655.9545454545455</v>
      </c>
      <c r="H53" s="198">
        <f t="shared" si="18"/>
        <v>825.72727272727275</v>
      </c>
      <c r="I53" s="199">
        <f t="shared" si="18"/>
        <v>807.9545454545455</v>
      </c>
      <c r="J53" s="196">
        <f t="shared" si="18"/>
        <v>196.5</v>
      </c>
      <c r="K53" s="197">
        <f t="shared" si="18"/>
        <v>55.68181818181818</v>
      </c>
      <c r="L53" s="198">
        <f t="shared" si="18"/>
        <v>446.36363636363637</v>
      </c>
      <c r="M53" s="196">
        <f t="shared" si="18"/>
        <v>183.81818181818181</v>
      </c>
      <c r="N53" s="201">
        <f t="shared" si="18"/>
        <v>708.5454545454545</v>
      </c>
      <c r="O53" s="204">
        <f t="shared" si="18"/>
        <v>616.36363636363637</v>
      </c>
      <c r="P53" s="196">
        <f t="shared" si="18"/>
        <v>384.09090909090907</v>
      </c>
      <c r="Q53" s="197">
        <f t="shared" si="18"/>
        <v>352.27272727272725</v>
      </c>
      <c r="R53" s="198">
        <f t="shared" si="18"/>
        <v>374.27272727272725</v>
      </c>
      <c r="S53" s="199">
        <f t="shared" si="18"/>
        <v>483.13636363636363</v>
      </c>
      <c r="T53" s="196">
        <f t="shared" si="18"/>
        <v>164.90909090909091</v>
      </c>
      <c r="U53" s="200">
        <f t="shared" si="18"/>
        <v>35.045454545454547</v>
      </c>
      <c r="V53" s="198">
        <f t="shared" si="18"/>
        <v>478.77272727272725</v>
      </c>
      <c r="W53" s="205">
        <f t="shared" si="18"/>
        <v>331.40909090909093</v>
      </c>
      <c r="X53" s="196">
        <f t="shared" si="18"/>
        <v>375.5</v>
      </c>
      <c r="Y53" s="200">
        <f t="shared" si="18"/>
        <v>189.40909090909091</v>
      </c>
      <c r="Z53" s="198">
        <f t="shared" si="18"/>
        <v>527.68181818181813</v>
      </c>
      <c r="AA53" s="196">
        <f t="shared" si="18"/>
        <v>777.81818181818187</v>
      </c>
      <c r="AB53" s="172">
        <f t="shared" si="5"/>
        <v>5773.181818181818</v>
      </c>
      <c r="AC53" s="173">
        <f t="shared" si="6"/>
        <v>5555.6818181818198</v>
      </c>
    </row>
    <row r="54" spans="1:29" x14ac:dyDescent="0.15">
      <c r="A54" s="137" t="s">
        <v>31</v>
      </c>
      <c r="B54" s="206">
        <f t="shared" ref="B54:AA54" si="19">+B22/$B$65</f>
        <v>633.72727272727275</v>
      </c>
      <c r="C54" s="190">
        <f t="shared" si="19"/>
        <v>742.09090909090912</v>
      </c>
      <c r="D54" s="191">
        <f t="shared" si="19"/>
        <v>194.68181818181819</v>
      </c>
      <c r="E54" s="192">
        <f t="shared" si="19"/>
        <v>312.95454545454544</v>
      </c>
      <c r="F54" s="189">
        <f t="shared" si="19"/>
        <v>373.90909090909093</v>
      </c>
      <c r="G54" s="193">
        <f t="shared" si="19"/>
        <v>747.13636363636363</v>
      </c>
      <c r="H54" s="191">
        <f t="shared" si="19"/>
        <v>771.31818181818187</v>
      </c>
      <c r="I54" s="192">
        <f t="shared" si="19"/>
        <v>832.13636363636363</v>
      </c>
      <c r="J54" s="189">
        <f t="shared" si="19"/>
        <v>185.04545454545453</v>
      </c>
      <c r="K54" s="190">
        <f t="shared" si="19"/>
        <v>54.909090909090907</v>
      </c>
      <c r="L54" s="191">
        <f t="shared" si="19"/>
        <v>458.45454545454544</v>
      </c>
      <c r="M54" s="189">
        <f t="shared" si="19"/>
        <v>172.81818181818181</v>
      </c>
      <c r="N54" s="194">
        <f t="shared" si="19"/>
        <v>667.36363636363637</v>
      </c>
      <c r="O54" s="207">
        <f t="shared" si="19"/>
        <v>570.18181818181813</v>
      </c>
      <c r="P54" s="189">
        <f t="shared" si="19"/>
        <v>316.13636363636363</v>
      </c>
      <c r="Q54" s="190">
        <f t="shared" si="19"/>
        <v>359.09090909090907</v>
      </c>
      <c r="R54" s="191">
        <f t="shared" si="19"/>
        <v>350.54545454545456</v>
      </c>
      <c r="S54" s="192">
        <f t="shared" si="19"/>
        <v>483.36363636363637</v>
      </c>
      <c r="T54" s="189">
        <f t="shared" si="19"/>
        <v>126.77272727272727</v>
      </c>
      <c r="U54" s="193">
        <f t="shared" si="19"/>
        <v>30</v>
      </c>
      <c r="V54" s="191">
        <f t="shared" si="19"/>
        <v>541.0454545454545</v>
      </c>
      <c r="W54" s="208">
        <f t="shared" si="19"/>
        <v>292.45454545454544</v>
      </c>
      <c r="X54" s="189">
        <f t="shared" si="19"/>
        <v>333.95454545454544</v>
      </c>
      <c r="Y54" s="193">
        <f t="shared" si="19"/>
        <v>191.36363636363637</v>
      </c>
      <c r="Z54" s="191">
        <f t="shared" si="19"/>
        <v>425.72727272727275</v>
      </c>
      <c r="AA54" s="189">
        <f t="shared" si="19"/>
        <v>820.59090909090912</v>
      </c>
      <c r="AB54" s="172">
        <f t="shared" si="5"/>
        <v>5378.681818181818</v>
      </c>
      <c r="AC54" s="173">
        <f t="shared" si="6"/>
        <v>5609.0909090909081</v>
      </c>
    </row>
    <row r="55" spans="1:29" x14ac:dyDescent="0.15">
      <c r="A55" s="146" t="s">
        <v>32</v>
      </c>
      <c r="B55" s="203">
        <f t="shared" ref="B55:AA55" si="20">+B23/$B$65</f>
        <v>647.81818181818187</v>
      </c>
      <c r="C55" s="197">
        <f t="shared" si="20"/>
        <v>649.27272727272725</v>
      </c>
      <c r="D55" s="198">
        <f t="shared" si="20"/>
        <v>137.18181818181819</v>
      </c>
      <c r="E55" s="199">
        <f t="shared" si="20"/>
        <v>296.45454545454544</v>
      </c>
      <c r="F55" s="196">
        <f t="shared" si="20"/>
        <v>296.45454545454544</v>
      </c>
      <c r="G55" s="200">
        <f t="shared" si="20"/>
        <v>832.9545454545455</v>
      </c>
      <c r="H55" s="198">
        <f t="shared" si="20"/>
        <v>710.09090909090912</v>
      </c>
      <c r="I55" s="199">
        <f t="shared" si="20"/>
        <v>818.9545454545455</v>
      </c>
      <c r="J55" s="196">
        <f t="shared" si="20"/>
        <v>184.90909090909091</v>
      </c>
      <c r="K55" s="197">
        <f t="shared" si="20"/>
        <v>53.136363636363633</v>
      </c>
      <c r="L55" s="198">
        <f t="shared" si="20"/>
        <v>494.04545454545456</v>
      </c>
      <c r="M55" s="196">
        <f t="shared" si="20"/>
        <v>151.27272727272728</v>
      </c>
      <c r="N55" s="201">
        <f t="shared" si="20"/>
        <v>725.22727272727275</v>
      </c>
      <c r="O55" s="204">
        <f t="shared" si="20"/>
        <v>552.31818181818187</v>
      </c>
      <c r="P55" s="196">
        <f t="shared" si="20"/>
        <v>252.13636363636363</v>
      </c>
      <c r="Q55" s="197">
        <f t="shared" si="20"/>
        <v>360</v>
      </c>
      <c r="R55" s="198">
        <f t="shared" si="20"/>
        <v>272.13636363636363</v>
      </c>
      <c r="S55" s="199">
        <f t="shared" si="20"/>
        <v>462.45454545454544</v>
      </c>
      <c r="T55" s="196">
        <f t="shared" si="20"/>
        <v>84.181818181818187</v>
      </c>
      <c r="U55" s="200">
        <f t="shared" si="20"/>
        <v>29.818181818181817</v>
      </c>
      <c r="V55" s="198">
        <f t="shared" si="20"/>
        <v>573.86363636363637</v>
      </c>
      <c r="W55" s="205">
        <f t="shared" si="20"/>
        <v>268.13636363636363</v>
      </c>
      <c r="X55" s="196">
        <f t="shared" si="20"/>
        <v>244.68181818181819</v>
      </c>
      <c r="Y55" s="200">
        <f t="shared" si="20"/>
        <v>177.5</v>
      </c>
      <c r="Z55" s="198">
        <f t="shared" si="20"/>
        <v>348.90909090909093</v>
      </c>
      <c r="AA55" s="196">
        <f t="shared" si="20"/>
        <v>722.63636363636363</v>
      </c>
      <c r="AB55" s="172">
        <f t="shared" si="5"/>
        <v>4971.6363636363631</v>
      </c>
      <c r="AC55" s="173">
        <f t="shared" si="6"/>
        <v>5374.9090909090919</v>
      </c>
    </row>
    <row r="56" spans="1:29" x14ac:dyDescent="0.15">
      <c r="A56" s="137" t="s">
        <v>33</v>
      </c>
      <c r="B56" s="206">
        <f t="shared" ref="B56:AA56" si="21">+B24/$B$65</f>
        <v>361.31818181818181</v>
      </c>
      <c r="C56" s="190">
        <f t="shared" si="21"/>
        <v>516.72727272727275</v>
      </c>
      <c r="D56" s="191">
        <f t="shared" si="21"/>
        <v>75.227272727272734</v>
      </c>
      <c r="E56" s="192">
        <f t="shared" si="21"/>
        <v>262.86363636363637</v>
      </c>
      <c r="F56" s="189">
        <f t="shared" si="21"/>
        <v>200.18181818181819</v>
      </c>
      <c r="G56" s="193">
        <f t="shared" si="21"/>
        <v>667.0454545454545</v>
      </c>
      <c r="H56" s="191">
        <f t="shared" si="21"/>
        <v>516.5</v>
      </c>
      <c r="I56" s="192">
        <f t="shared" si="21"/>
        <v>632.36363636363637</v>
      </c>
      <c r="J56" s="189">
        <f t="shared" si="21"/>
        <v>94.272727272727266</v>
      </c>
      <c r="K56" s="190">
        <f t="shared" si="21"/>
        <v>48.136363636363633</v>
      </c>
      <c r="L56" s="191">
        <f t="shared" si="21"/>
        <v>356.90909090909093</v>
      </c>
      <c r="M56" s="189">
        <f t="shared" si="21"/>
        <v>129.31818181818181</v>
      </c>
      <c r="N56" s="194">
        <f t="shared" si="21"/>
        <v>481.95454545454544</v>
      </c>
      <c r="O56" s="207">
        <f t="shared" si="21"/>
        <v>472.40909090909093</v>
      </c>
      <c r="P56" s="189">
        <f t="shared" si="21"/>
        <v>170.68181818181819</v>
      </c>
      <c r="Q56" s="190">
        <f t="shared" si="21"/>
        <v>293.36363636363637</v>
      </c>
      <c r="R56" s="191">
        <f t="shared" si="21"/>
        <v>234.31818181818181</v>
      </c>
      <c r="S56" s="192">
        <f t="shared" si="21"/>
        <v>374.04545454545456</v>
      </c>
      <c r="T56" s="189">
        <f t="shared" si="21"/>
        <v>39.227272727272727</v>
      </c>
      <c r="U56" s="193">
        <f t="shared" si="21"/>
        <v>39.68181818181818</v>
      </c>
      <c r="V56" s="191">
        <f t="shared" si="21"/>
        <v>458.86363636363637</v>
      </c>
      <c r="W56" s="208">
        <f t="shared" si="21"/>
        <v>181.54545454545453</v>
      </c>
      <c r="X56" s="189">
        <f t="shared" si="21"/>
        <v>169.45454545454547</v>
      </c>
      <c r="Y56" s="193">
        <f t="shared" si="21"/>
        <v>130.04545454545453</v>
      </c>
      <c r="Z56" s="191">
        <f t="shared" si="21"/>
        <v>246.59090909090909</v>
      </c>
      <c r="AA56" s="189">
        <f t="shared" si="21"/>
        <v>582.40909090909088</v>
      </c>
      <c r="AB56" s="172">
        <f t="shared" si="5"/>
        <v>3405.5</v>
      </c>
      <c r="AC56" s="173">
        <f t="shared" si="6"/>
        <v>4329.954545454545</v>
      </c>
    </row>
    <row r="57" spans="1:29" x14ac:dyDescent="0.15">
      <c r="A57" s="146" t="s">
        <v>34</v>
      </c>
      <c r="B57" s="203">
        <f t="shared" ref="B57:AA57" si="22">+B25/$B$65</f>
        <v>32.045454545454547</v>
      </c>
      <c r="C57" s="197">
        <f t="shared" si="22"/>
        <v>306.59090909090907</v>
      </c>
      <c r="D57" s="198">
        <f t="shared" si="22"/>
        <v>17.454545454545453</v>
      </c>
      <c r="E57" s="199">
        <f t="shared" si="22"/>
        <v>170.31818181818181</v>
      </c>
      <c r="F57" s="196">
        <f t="shared" si="22"/>
        <v>45.045454545454547</v>
      </c>
      <c r="G57" s="200">
        <f t="shared" si="22"/>
        <v>349.63636363636363</v>
      </c>
      <c r="H57" s="198">
        <f t="shared" si="22"/>
        <v>124.18181818181819</v>
      </c>
      <c r="I57" s="199">
        <f t="shared" si="22"/>
        <v>320</v>
      </c>
      <c r="J57" s="196">
        <f t="shared" si="22"/>
        <v>23.772727272727273</v>
      </c>
      <c r="K57" s="197">
        <f t="shared" si="22"/>
        <v>36.5</v>
      </c>
      <c r="L57" s="198">
        <f t="shared" si="22"/>
        <v>260.04545454545456</v>
      </c>
      <c r="M57" s="196">
        <f t="shared" si="22"/>
        <v>55.045454545454547</v>
      </c>
      <c r="N57" s="201">
        <f t="shared" si="22"/>
        <v>200.18181818181819</v>
      </c>
      <c r="O57" s="204">
        <f t="shared" si="22"/>
        <v>216.36363636363637</v>
      </c>
      <c r="P57" s="196">
        <f t="shared" si="22"/>
        <v>80.454545454545453</v>
      </c>
      <c r="Q57" s="197">
        <f t="shared" si="22"/>
        <v>132.13636363636363</v>
      </c>
      <c r="R57" s="198">
        <f t="shared" si="22"/>
        <v>93.5</v>
      </c>
      <c r="S57" s="199">
        <f t="shared" si="22"/>
        <v>178.13636363636363</v>
      </c>
      <c r="T57" s="196">
        <f t="shared" si="22"/>
        <v>23.363636363636363</v>
      </c>
      <c r="U57" s="200">
        <f t="shared" si="22"/>
        <v>43.18181818181818</v>
      </c>
      <c r="V57" s="198">
        <f t="shared" si="22"/>
        <v>153.40909090909091</v>
      </c>
      <c r="W57" s="205">
        <f t="shared" si="22"/>
        <v>79.409090909090907</v>
      </c>
      <c r="X57" s="196">
        <f t="shared" si="22"/>
        <v>63.454545454545453</v>
      </c>
      <c r="Y57" s="200">
        <f t="shared" si="22"/>
        <v>81.954545454545453</v>
      </c>
      <c r="Z57" s="198">
        <f t="shared" si="22"/>
        <v>160.18181818181819</v>
      </c>
      <c r="AA57" s="196">
        <f t="shared" si="22"/>
        <v>266.18181818181819</v>
      </c>
      <c r="AB57" s="172">
        <f t="shared" si="5"/>
        <v>1277.0909090909092</v>
      </c>
      <c r="AC57" s="173">
        <f t="shared" si="6"/>
        <v>2235.4545454545455</v>
      </c>
    </row>
    <row r="58" spans="1:29" x14ac:dyDescent="0.15">
      <c r="A58" s="137" t="s">
        <v>35</v>
      </c>
      <c r="B58" s="206">
        <f t="shared" ref="B58:AA58" si="23">+B26/$B$65</f>
        <v>0</v>
      </c>
      <c r="C58" s="190">
        <f t="shared" si="23"/>
        <v>89.590909090909093</v>
      </c>
      <c r="D58" s="191">
        <f t="shared" si="23"/>
        <v>1.0454545454545454</v>
      </c>
      <c r="E58" s="192">
        <f t="shared" si="23"/>
        <v>53.954545454545453</v>
      </c>
      <c r="F58" s="189">
        <f t="shared" si="23"/>
        <v>0.68181818181818177</v>
      </c>
      <c r="G58" s="193">
        <f t="shared" si="23"/>
        <v>67.090909090909093</v>
      </c>
      <c r="H58" s="191">
        <f t="shared" si="23"/>
        <v>11.045454545454545</v>
      </c>
      <c r="I58" s="192">
        <f t="shared" si="23"/>
        <v>66.090909090909093</v>
      </c>
      <c r="J58" s="189">
        <f t="shared" si="23"/>
        <v>4.2272727272727275</v>
      </c>
      <c r="K58" s="190">
        <f t="shared" si="23"/>
        <v>7.9090909090909092</v>
      </c>
      <c r="L58" s="191">
        <f t="shared" si="23"/>
        <v>30.5</v>
      </c>
      <c r="M58" s="189">
        <f t="shared" si="23"/>
        <v>7.0454545454545459</v>
      </c>
      <c r="N58" s="194">
        <f t="shared" si="23"/>
        <v>17.772727272727273</v>
      </c>
      <c r="O58" s="207">
        <f t="shared" si="23"/>
        <v>19.5</v>
      </c>
      <c r="P58" s="189">
        <f t="shared" si="23"/>
        <v>10.454545454545455</v>
      </c>
      <c r="Q58" s="190">
        <f t="shared" si="23"/>
        <v>15.727272727272727</v>
      </c>
      <c r="R58" s="191">
        <f t="shared" si="23"/>
        <v>11</v>
      </c>
      <c r="S58" s="192">
        <f t="shared" si="23"/>
        <v>13.590909090909092</v>
      </c>
      <c r="T58" s="189">
        <f t="shared" si="23"/>
        <v>2.8181818181818183</v>
      </c>
      <c r="U58" s="193">
        <f t="shared" si="23"/>
        <v>3.9090909090909092</v>
      </c>
      <c r="V58" s="191">
        <f t="shared" si="23"/>
        <v>9.0909090909090917</v>
      </c>
      <c r="W58" s="208">
        <f t="shared" si="23"/>
        <v>6.2272727272727275</v>
      </c>
      <c r="X58" s="189">
        <f t="shared" si="23"/>
        <v>7.8636363636363633</v>
      </c>
      <c r="Y58" s="193">
        <f t="shared" si="23"/>
        <v>12.363636363636363</v>
      </c>
      <c r="Z58" s="191">
        <f t="shared" si="23"/>
        <v>18.181818181818183</v>
      </c>
      <c r="AA58" s="189">
        <f t="shared" si="23"/>
        <v>42.045454545454547</v>
      </c>
      <c r="AB58" s="172">
        <f t="shared" si="5"/>
        <v>124.68181818181819</v>
      </c>
      <c r="AC58" s="173">
        <f t="shared" si="6"/>
        <v>405.04545454545467</v>
      </c>
    </row>
    <row r="59" spans="1:29" x14ac:dyDescent="0.15">
      <c r="A59" s="146" t="s">
        <v>36</v>
      </c>
      <c r="B59" s="203">
        <f t="shared" ref="B59:AA59" si="24">+B27/$B$65</f>
        <v>0</v>
      </c>
      <c r="C59" s="197">
        <f t="shared" si="24"/>
        <v>5.5909090909090908</v>
      </c>
      <c r="D59" s="198">
        <f t="shared" si="24"/>
        <v>4.5454545454545456E-2</v>
      </c>
      <c r="E59" s="199">
        <f t="shared" si="24"/>
        <v>4.0454545454545459</v>
      </c>
      <c r="F59" s="196">
        <f t="shared" si="24"/>
        <v>0</v>
      </c>
      <c r="G59" s="200">
        <f t="shared" si="24"/>
        <v>0.90909090909090906</v>
      </c>
      <c r="H59" s="198">
        <f t="shared" si="24"/>
        <v>4.5454545454545456E-2</v>
      </c>
      <c r="I59" s="199">
        <f t="shared" si="24"/>
        <v>1.0909090909090908</v>
      </c>
      <c r="J59" s="196">
        <f t="shared" si="24"/>
        <v>0</v>
      </c>
      <c r="K59" s="200">
        <f t="shared" si="24"/>
        <v>4.5454545454545456E-2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4.5454545454545456E-2</v>
      </c>
      <c r="Z59" s="198">
        <f t="shared" si="24"/>
        <v>0</v>
      </c>
      <c r="AA59" s="196">
        <f t="shared" si="24"/>
        <v>0</v>
      </c>
      <c r="AB59" s="172">
        <f t="shared" si="5"/>
        <v>9.0909090909090912E-2</v>
      </c>
      <c r="AC59" s="173">
        <f t="shared" si="6"/>
        <v>11.727272727272727</v>
      </c>
    </row>
    <row r="60" spans="1:29" x14ac:dyDescent="0.15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15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 x14ac:dyDescent="0.2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5" thickTop="1" thickBot="1" x14ac:dyDescent="0.2">
      <c r="A63" s="270" t="s">
        <v>47</v>
      </c>
      <c r="B63" s="20">
        <f t="shared" ref="B63:AA63" si="27">SUM(B39:B62)</f>
        <v>7700.3181818181829</v>
      </c>
      <c r="C63" s="21">
        <f t="shared" si="27"/>
        <v>8466.9090909090919</v>
      </c>
      <c r="D63" s="282">
        <f t="shared" si="27"/>
        <v>3184.1363636363631</v>
      </c>
      <c r="E63" s="283">
        <f t="shared" si="27"/>
        <v>4032.5909090909095</v>
      </c>
      <c r="F63" s="20">
        <f t="shared" si="27"/>
        <v>7184.7727272727252</v>
      </c>
      <c r="G63" s="21">
        <f t="shared" si="27"/>
        <v>6610.4090909090919</v>
      </c>
      <c r="H63" s="282">
        <f t="shared" si="27"/>
        <v>10162.81818181818</v>
      </c>
      <c r="I63" s="283">
        <f t="shared" si="27"/>
        <v>9823.5000000000018</v>
      </c>
      <c r="J63" s="20">
        <f t="shared" si="27"/>
        <v>1926.5454545454545</v>
      </c>
      <c r="K63" s="21">
        <f t="shared" si="27"/>
        <v>1602.4545454545457</v>
      </c>
      <c r="L63" s="282">
        <f t="shared" si="27"/>
        <v>4805.8181818181829</v>
      </c>
      <c r="M63" s="283">
        <f t="shared" si="27"/>
        <v>4427.6818181818198</v>
      </c>
      <c r="N63" s="20">
        <f t="shared" si="27"/>
        <v>8990</v>
      </c>
      <c r="O63" s="21">
        <f t="shared" si="27"/>
        <v>9199.4090909090864</v>
      </c>
      <c r="P63" s="282">
        <f t="shared" si="27"/>
        <v>4797.772727272727</v>
      </c>
      <c r="Q63" s="283">
        <f t="shared" si="27"/>
        <v>4322.136363636364</v>
      </c>
      <c r="R63" s="20">
        <f t="shared" si="27"/>
        <v>5711.3636363636369</v>
      </c>
      <c r="S63" s="21">
        <f t="shared" si="27"/>
        <v>5490.454545454545</v>
      </c>
      <c r="T63" s="282">
        <f t="shared" si="27"/>
        <v>1339.590909090909</v>
      </c>
      <c r="U63" s="283">
        <f t="shared" si="27"/>
        <v>1071.727272727273</v>
      </c>
      <c r="V63" s="20">
        <f t="shared" si="27"/>
        <v>5417.0909090909081</v>
      </c>
      <c r="W63" s="21">
        <f t="shared" si="27"/>
        <v>5245.727272727273</v>
      </c>
      <c r="X63" s="282">
        <f t="shared" si="27"/>
        <v>4042.909090909091</v>
      </c>
      <c r="Y63" s="283">
        <f t="shared" si="27"/>
        <v>2696.4090909090914</v>
      </c>
      <c r="Z63" s="20">
        <f t="shared" si="27"/>
        <v>7495.272727272727</v>
      </c>
      <c r="AA63" s="21">
        <f t="shared" si="27"/>
        <v>9529.0909090909081</v>
      </c>
      <c r="AB63" s="282">
        <f>AB31/B65</f>
        <v>72758.409090909088</v>
      </c>
      <c r="AC63" s="21">
        <f>SUM(AC39:AC62)</f>
        <v>72518.5</v>
      </c>
    </row>
    <row r="64" spans="1:29" ht="17" thickTop="1" x14ac:dyDescent="0.2">
      <c r="A64" s="124"/>
      <c r="AB64" s="284" t="str">
        <f>IF(AB63='Daily Total'!D45,"Correct","Wrong")</f>
        <v>Wrong</v>
      </c>
      <c r="AC64" s="284" t="str">
        <f>IF(AC63='Daily Total'!E45,"Correct","Wrong")</f>
        <v>Wrong</v>
      </c>
    </row>
    <row r="65" spans="1:30" x14ac:dyDescent="0.15">
      <c r="A65" s="272" t="s">
        <v>82</v>
      </c>
      <c r="B65" s="272">
        <f>COUNTIF('Daily Total'!$G$7:$G$37,1)</f>
        <v>22</v>
      </c>
    </row>
    <row r="67" spans="1:30" s="124" customFormat="1" x14ac:dyDescent="0.15">
      <c r="A67" s="285" t="s">
        <v>52</v>
      </c>
      <c r="B67" s="286"/>
      <c r="C67" s="286"/>
      <c r="AB67" s="285"/>
      <c r="AC67" s="285"/>
    </row>
    <row r="68" spans="1:30" s="124" customFormat="1" ht="14" thickBot="1" x14ac:dyDescent="0.2">
      <c r="A68" s="285"/>
      <c r="B68" s="286"/>
      <c r="C68" s="286"/>
      <c r="AB68" s="285"/>
      <c r="AC68" s="285"/>
    </row>
    <row r="69" spans="1:30" s="124" customFormat="1" ht="15" thickTop="1" thickBot="1" x14ac:dyDescent="0.2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7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 x14ac:dyDescent="0.15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15">
      <c r="A72" s="253" t="s">
        <v>17</v>
      </c>
      <c r="B72" s="254">
        <f>B8/B31</f>
        <v>1.1681925776384683E-2</v>
      </c>
      <c r="C72" s="255">
        <f t="shared" ref="C72:AC72" si="29">C8/C31</f>
        <v>5.3684933860161485E-6</v>
      </c>
      <c r="D72" s="256">
        <f t="shared" si="29"/>
        <v>1.802972120312344E-2</v>
      </c>
      <c r="E72" s="257">
        <f t="shared" si="29"/>
        <v>1.8034874939414091E-4</v>
      </c>
      <c r="F72" s="254">
        <f t="shared" si="29"/>
        <v>2.3123398601841014E-2</v>
      </c>
      <c r="G72" s="255">
        <f t="shared" si="29"/>
        <v>2.9567692826052577E-4</v>
      </c>
      <c r="H72" s="256">
        <f t="shared" si="29"/>
        <v>1.1888255762986287E-2</v>
      </c>
      <c r="I72" s="257">
        <f t="shared" si="29"/>
        <v>1.568594788933772E-3</v>
      </c>
      <c r="J72" s="254">
        <f t="shared" si="29"/>
        <v>2.7368818422046056E-3</v>
      </c>
      <c r="K72" s="255">
        <f t="shared" si="29"/>
        <v>3.8577182731037614E-3</v>
      </c>
      <c r="L72" s="256">
        <f t="shared" si="29"/>
        <v>1.4376513317191284E-3</v>
      </c>
      <c r="M72" s="254">
        <f t="shared" si="29"/>
        <v>3.9626728536377538E-3</v>
      </c>
      <c r="N72" s="258">
        <f t="shared" si="29"/>
        <v>2.7808676307007787E-3</v>
      </c>
      <c r="O72" s="259">
        <f t="shared" si="29"/>
        <v>2.5347477851838311E-3</v>
      </c>
      <c r="P72" s="254">
        <f t="shared" si="29"/>
        <v>3.0601320688577087E-3</v>
      </c>
      <c r="Q72" s="255">
        <f t="shared" si="29"/>
        <v>1.8404198260540347E-3</v>
      </c>
      <c r="R72" s="256">
        <f t="shared" si="29"/>
        <v>9.5503382411460402E-4</v>
      </c>
      <c r="S72" s="257">
        <f t="shared" si="29"/>
        <v>3.311532411623479E-4</v>
      </c>
      <c r="T72" s="254">
        <f t="shared" si="29"/>
        <v>1.3572664653388076E-4</v>
      </c>
      <c r="U72" s="255">
        <f t="shared" si="29"/>
        <v>0</v>
      </c>
      <c r="V72" s="256">
        <f t="shared" si="29"/>
        <v>1.6781902396455663E-5</v>
      </c>
      <c r="W72" s="257">
        <f t="shared" si="29"/>
        <v>0</v>
      </c>
      <c r="X72" s="254">
        <f t="shared" si="29"/>
        <v>1.1243029321820471E-5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6.7614802412717051E-3</v>
      </c>
      <c r="AC72" s="261">
        <f t="shared" si="29"/>
        <v>1.0335920551934397E-3</v>
      </c>
      <c r="AD72" s="286"/>
    </row>
    <row r="73" spans="1:30" s="124" customFormat="1" x14ac:dyDescent="0.15">
      <c r="A73" s="262" t="s">
        <v>18</v>
      </c>
      <c r="B73" s="263">
        <f>B9/B31</f>
        <v>4.9525698465824906E-2</v>
      </c>
      <c r="C73" s="264">
        <f t="shared" ref="C73:AC73" si="30">C9/C31</f>
        <v>8.9116990207868067E-4</v>
      </c>
      <c r="D73" s="265">
        <f t="shared" si="30"/>
        <v>4.9449686656864285E-2</v>
      </c>
      <c r="E73" s="266">
        <f t="shared" si="30"/>
        <v>1.3864310109674583E-3</v>
      </c>
      <c r="F73" s="263">
        <f t="shared" si="30"/>
        <v>5.9393287571568656E-2</v>
      </c>
      <c r="G73" s="264">
        <f t="shared" si="30"/>
        <v>2.4066726718880004E-3</v>
      </c>
      <c r="H73" s="265">
        <f t="shared" si="30"/>
        <v>3.3200347076240484E-2</v>
      </c>
      <c r="I73" s="266">
        <f t="shared" si="30"/>
        <v>9.6290435273486113E-3</v>
      </c>
      <c r="J73" s="263">
        <f t="shared" si="30"/>
        <v>1.6610041525103814E-2</v>
      </c>
      <c r="K73" s="264">
        <f t="shared" si="30"/>
        <v>2.5982867192375334E-2</v>
      </c>
      <c r="L73" s="265">
        <f t="shared" si="30"/>
        <v>1.5672291162227604E-2</v>
      </c>
      <c r="M73" s="263">
        <f t="shared" si="30"/>
        <v>3.1814308739438864E-2</v>
      </c>
      <c r="N73" s="267">
        <f t="shared" si="30"/>
        <v>2.9092931540095054E-2</v>
      </c>
      <c r="O73" s="268">
        <f t="shared" si="30"/>
        <v>3.1770815319165757E-2</v>
      </c>
      <c r="P73" s="263">
        <f t="shared" si="30"/>
        <v>3.2316131538308493E-2</v>
      </c>
      <c r="Q73" s="264">
        <f t="shared" si="30"/>
        <v>4.3717858382323553E-2</v>
      </c>
      <c r="R73" s="265">
        <f t="shared" si="30"/>
        <v>2.5340230799840827E-2</v>
      </c>
      <c r="S73" s="266">
        <f t="shared" si="30"/>
        <v>2.523387697657091E-2</v>
      </c>
      <c r="T73" s="263">
        <f t="shared" si="30"/>
        <v>1.4828136133826473E-2</v>
      </c>
      <c r="U73" s="264">
        <f t="shared" si="30"/>
        <v>4.9028755619645432E-2</v>
      </c>
      <c r="V73" s="265">
        <f t="shared" si="30"/>
        <v>1.7855944149828825E-2</v>
      </c>
      <c r="W73" s="266">
        <f t="shared" si="30"/>
        <v>2.7771519678352945E-2</v>
      </c>
      <c r="X73" s="263">
        <f t="shared" si="30"/>
        <v>3.1739071775499193E-2</v>
      </c>
      <c r="Y73" s="264">
        <f t="shared" si="30"/>
        <v>3.9345257160196219E-2</v>
      </c>
      <c r="Z73" s="265">
        <f t="shared" si="30"/>
        <v>3.7835969338249564E-2</v>
      </c>
      <c r="AA73" s="263">
        <f t="shared" si="30"/>
        <v>1.8007059721427209E-2</v>
      </c>
      <c r="AB73" s="260">
        <f t="shared" si="30"/>
        <v>3.4361538966130124E-2</v>
      </c>
      <c r="AC73" s="261">
        <f t="shared" si="30"/>
        <v>1.9330490589548624E-2</v>
      </c>
      <c r="AD73" s="286"/>
    </row>
    <row r="74" spans="1:30" s="124" customFormat="1" x14ac:dyDescent="0.15">
      <c r="A74" s="253" t="s">
        <v>19</v>
      </c>
      <c r="B74" s="254">
        <f>B10/B31</f>
        <v>6.9778698637010278E-2</v>
      </c>
      <c r="C74" s="255">
        <f t="shared" ref="C74:AC74" si="31">C10/C31</f>
        <v>2.4432013399759492E-2</v>
      </c>
      <c r="D74" s="256">
        <f t="shared" si="31"/>
        <v>6.5737819588585461E-2</v>
      </c>
      <c r="E74" s="257">
        <f t="shared" si="31"/>
        <v>3.8617175964020423E-2</v>
      </c>
      <c r="F74" s="254">
        <f t="shared" si="31"/>
        <v>6.6510612722614118E-2</v>
      </c>
      <c r="G74" s="255">
        <f t="shared" si="31"/>
        <v>4.0026404637314425E-2</v>
      </c>
      <c r="H74" s="256">
        <f t="shared" si="31"/>
        <v>5.5241477399790684E-2</v>
      </c>
      <c r="I74" s="257">
        <f t="shared" si="31"/>
        <v>4.2638940944025691E-2</v>
      </c>
      <c r="J74" s="254">
        <f t="shared" si="31"/>
        <v>3.6145715364288414E-2</v>
      </c>
      <c r="K74" s="255">
        <f t="shared" si="31"/>
        <v>8.1494298519316957E-2</v>
      </c>
      <c r="L74" s="256">
        <f t="shared" si="31"/>
        <v>4.5891343825665856E-2</v>
      </c>
      <c r="M74" s="254">
        <f t="shared" si="31"/>
        <v>6.6472297220996013E-2</v>
      </c>
      <c r="N74" s="258">
        <f t="shared" si="31"/>
        <v>5.9030235615330162E-2</v>
      </c>
      <c r="O74" s="259">
        <f t="shared" si="31"/>
        <v>6.4322313192052852E-2</v>
      </c>
      <c r="P74" s="254">
        <f t="shared" si="31"/>
        <v>7.3594755142064025E-2</v>
      </c>
      <c r="Q74" s="255">
        <f t="shared" si="31"/>
        <v>6.3447158917622815E-2</v>
      </c>
      <c r="R74" s="256">
        <f t="shared" si="31"/>
        <v>6.0485475527258255E-2</v>
      </c>
      <c r="S74" s="257">
        <f t="shared" si="31"/>
        <v>4.3861246791952975E-2</v>
      </c>
      <c r="T74" s="254">
        <f t="shared" si="31"/>
        <v>4.2380645380204265E-2</v>
      </c>
      <c r="U74" s="255">
        <f t="shared" si="31"/>
        <v>0.11667656289761642</v>
      </c>
      <c r="V74" s="256">
        <f t="shared" si="31"/>
        <v>4.2005101698328523E-2</v>
      </c>
      <c r="W74" s="257">
        <f t="shared" si="31"/>
        <v>5.8541150373464121E-2</v>
      </c>
      <c r="X74" s="254">
        <f t="shared" si="31"/>
        <v>6.1892876416621695E-2</v>
      </c>
      <c r="Y74" s="255">
        <f t="shared" si="31"/>
        <v>7.3616425886279729E-2</v>
      </c>
      <c r="Z74" s="256">
        <f t="shared" si="31"/>
        <v>6.0607898311663112E-2</v>
      </c>
      <c r="AA74" s="254">
        <f t="shared" si="31"/>
        <v>4.1838389620301467E-2</v>
      </c>
      <c r="AB74" s="260">
        <f t="shared" si="31"/>
        <v>5.9019107444625268E-2</v>
      </c>
      <c r="AC74" s="261">
        <f t="shared" si="31"/>
        <v>4.9739658908353794E-2</v>
      </c>
      <c r="AD74" s="286"/>
    </row>
    <row r="75" spans="1:30" s="124" customFormat="1" x14ac:dyDescent="0.15">
      <c r="A75" s="262" t="s">
        <v>20</v>
      </c>
      <c r="B75" s="263">
        <f>B11/B31</f>
        <v>6.9542580885087399E-2</v>
      </c>
      <c r="C75" s="264">
        <f t="shared" ref="C75:AC75" si="32">C11/C31</f>
        <v>4.6415993815495618E-2</v>
      </c>
      <c r="D75" s="265">
        <f t="shared" si="32"/>
        <v>6.7764914133988094E-2</v>
      </c>
      <c r="E75" s="266">
        <f t="shared" si="32"/>
        <v>5.8996584645558348E-2</v>
      </c>
      <c r="F75" s="263">
        <f t="shared" si="32"/>
        <v>7.2558757473191404E-2</v>
      </c>
      <c r="G75" s="264">
        <f t="shared" si="32"/>
        <v>4.7679623733918271E-2</v>
      </c>
      <c r="H75" s="265">
        <f t="shared" si="32"/>
        <v>6.4446153983773291E-2</v>
      </c>
      <c r="I75" s="266">
        <f t="shared" si="32"/>
        <v>5.3614477343290903E-2</v>
      </c>
      <c r="J75" s="263">
        <f t="shared" si="32"/>
        <v>4.5795583238958097E-2</v>
      </c>
      <c r="K75" s="264">
        <f t="shared" si="32"/>
        <v>0.10662619844556646</v>
      </c>
      <c r="L75" s="265">
        <f t="shared" si="32"/>
        <v>4.347003631961259E-2</v>
      </c>
      <c r="M75" s="263">
        <f t="shared" si="32"/>
        <v>9.4334199098645918E-2</v>
      </c>
      <c r="N75" s="267">
        <f t="shared" si="32"/>
        <v>6.9375063201537066E-2</v>
      </c>
      <c r="O75" s="268">
        <f t="shared" si="32"/>
        <v>8.1961786083098218E-2</v>
      </c>
      <c r="P75" s="263">
        <f t="shared" si="32"/>
        <v>8.1268770546939401E-2</v>
      </c>
      <c r="Q75" s="264">
        <f t="shared" si="32"/>
        <v>7.3953326953211274E-2</v>
      </c>
      <c r="R75" s="265">
        <f t="shared" si="32"/>
        <v>7.7381615598885789E-2</v>
      </c>
      <c r="S75" s="266">
        <f t="shared" si="32"/>
        <v>5.6138753208047024E-2</v>
      </c>
      <c r="T75" s="263">
        <f t="shared" si="32"/>
        <v>8.4591632452241189E-2</v>
      </c>
      <c r="U75" s="264">
        <f t="shared" si="32"/>
        <v>0.13860378318771735</v>
      </c>
      <c r="V75" s="265">
        <f t="shared" si="32"/>
        <v>4.6552997247768006E-2</v>
      </c>
      <c r="W75" s="266">
        <f t="shared" si="32"/>
        <v>7.3280418695735053E-2</v>
      </c>
      <c r="X75" s="263">
        <f t="shared" si="32"/>
        <v>7.6654973916171973E-2</v>
      </c>
      <c r="Y75" s="264">
        <f t="shared" si="32"/>
        <v>9.542994892196692E-2</v>
      </c>
      <c r="Z75" s="265">
        <f t="shared" si="32"/>
        <v>6.7236318649330482E-2</v>
      </c>
      <c r="AA75" s="263">
        <f t="shared" si="32"/>
        <v>5.6167716084716657E-2</v>
      </c>
      <c r="AB75" s="260">
        <f t="shared" si="32"/>
        <v>6.6790780197228061E-2</v>
      </c>
      <c r="AC75" s="261">
        <f t="shared" si="32"/>
        <v>6.5758141966281963E-2</v>
      </c>
      <c r="AD75" s="286"/>
    </row>
    <row r="76" spans="1:30" s="124" customFormat="1" x14ac:dyDescent="0.15">
      <c r="A76" s="253" t="s">
        <v>21</v>
      </c>
      <c r="B76" s="254">
        <f>B12/B31</f>
        <v>7.5658030659890088E-2</v>
      </c>
      <c r="C76" s="255">
        <f t="shared" ref="C76:AC76" si="33">C12/C31</f>
        <v>5.7480458684074899E-2</v>
      </c>
      <c r="D76" s="256">
        <f t="shared" si="33"/>
        <v>7.5202352571697759E-2</v>
      </c>
      <c r="E76" s="257">
        <f t="shared" si="33"/>
        <v>6.1239672216147976E-2</v>
      </c>
      <c r="F76" s="254">
        <f t="shared" si="33"/>
        <v>8.7040141713851896E-2</v>
      </c>
      <c r="G76" s="255">
        <f t="shared" si="33"/>
        <v>4.5204188985690612E-2</v>
      </c>
      <c r="H76" s="256">
        <f t="shared" si="33"/>
        <v>7.0900161909277129E-2</v>
      </c>
      <c r="I76" s="257">
        <f t="shared" si="33"/>
        <v>5.8223092121397209E-2</v>
      </c>
      <c r="J76" s="254">
        <f t="shared" si="33"/>
        <v>4.565402038505096E-2</v>
      </c>
      <c r="K76" s="255">
        <f t="shared" si="33"/>
        <v>0.1177455040562773</v>
      </c>
      <c r="L76" s="256">
        <f t="shared" si="33"/>
        <v>4.1616222760290554E-2</v>
      </c>
      <c r="M76" s="254">
        <f t="shared" si="33"/>
        <v>0.10703323101561457</v>
      </c>
      <c r="N76" s="258">
        <f t="shared" si="33"/>
        <v>6.7676205885327134E-2</v>
      </c>
      <c r="O76" s="259">
        <f t="shared" si="33"/>
        <v>8.4056782303211175E-2</v>
      </c>
      <c r="P76" s="254">
        <f t="shared" si="33"/>
        <v>7.6986480469157084E-2</v>
      </c>
      <c r="Q76" s="255">
        <f t="shared" si="33"/>
        <v>6.7043865091968413E-2</v>
      </c>
      <c r="R76" s="256">
        <f t="shared" si="33"/>
        <v>8.3048149621965772E-2</v>
      </c>
      <c r="S76" s="257">
        <f t="shared" si="33"/>
        <v>5.4267737395479757E-2</v>
      </c>
      <c r="T76" s="254">
        <f t="shared" si="33"/>
        <v>5.2899460486580029E-2</v>
      </c>
      <c r="U76" s="255">
        <f t="shared" si="33"/>
        <v>0.12176605310034778</v>
      </c>
      <c r="V76" s="256">
        <f t="shared" si="33"/>
        <v>4.3775592401154598E-2</v>
      </c>
      <c r="W76" s="257">
        <f t="shared" si="33"/>
        <v>8.1243609517702722E-2</v>
      </c>
      <c r="X76" s="254">
        <f t="shared" si="33"/>
        <v>7.1393236193559986E-2</v>
      </c>
      <c r="Y76" s="255">
        <f t="shared" si="33"/>
        <v>8.3697173007872425E-2</v>
      </c>
      <c r="Z76" s="256">
        <f t="shared" si="33"/>
        <v>6.8285464777799343E-2</v>
      </c>
      <c r="AA76" s="254">
        <f t="shared" si="33"/>
        <v>5.6038923869490553E-2</v>
      </c>
      <c r="AB76" s="260">
        <f t="shared" si="33"/>
        <v>6.8946732180285311E-2</v>
      </c>
      <c r="AC76" s="261">
        <f t="shared" si="33"/>
        <v>6.8180721283033111E-2</v>
      </c>
      <c r="AD76" s="286"/>
    </row>
    <row r="77" spans="1:30" s="124" customFormat="1" x14ac:dyDescent="0.15">
      <c r="A77" s="262" t="s">
        <v>22</v>
      </c>
      <c r="B77" s="263">
        <f>B13/B31</f>
        <v>6.8190806755328889E-2</v>
      </c>
      <c r="C77" s="264">
        <f t="shared" ref="C77:AC77" si="34">C13/C31</f>
        <v>8.1509835079883186E-2</v>
      </c>
      <c r="D77" s="265">
        <f t="shared" si="34"/>
        <v>7.764343121440094E-2</v>
      </c>
      <c r="E77" s="266">
        <f t="shared" si="34"/>
        <v>5.508527114307292E-2</v>
      </c>
      <c r="F77" s="263">
        <f t="shared" si="34"/>
        <v>9.2158289311359248E-2</v>
      </c>
      <c r="G77" s="264">
        <f t="shared" si="34"/>
        <v>3.4497933699605993E-2</v>
      </c>
      <c r="H77" s="265">
        <f t="shared" si="34"/>
        <v>6.8091349035253282E-2</v>
      </c>
      <c r="I77" s="266">
        <f t="shared" si="34"/>
        <v>6.1485214027586908E-2</v>
      </c>
      <c r="J77" s="263">
        <f t="shared" si="34"/>
        <v>5.3935447338618346E-2</v>
      </c>
      <c r="K77" s="264">
        <f t="shared" si="34"/>
        <v>0.12625517671753561</v>
      </c>
      <c r="L77" s="265">
        <f t="shared" si="34"/>
        <v>3.9809700363196129E-2</v>
      </c>
      <c r="M77" s="263">
        <f t="shared" si="34"/>
        <v>0.1079674362738556</v>
      </c>
      <c r="N77" s="267">
        <f t="shared" si="34"/>
        <v>6.2433006370714937E-2</v>
      </c>
      <c r="O77" s="268">
        <f t="shared" si="34"/>
        <v>8.6981871365255675E-2</v>
      </c>
      <c r="P77" s="263">
        <f t="shared" si="34"/>
        <v>7.1690462430483839E-2</v>
      </c>
      <c r="Q77" s="264">
        <f t="shared" si="34"/>
        <v>5.890395111844942E-2</v>
      </c>
      <c r="R77" s="265">
        <f t="shared" si="34"/>
        <v>8.1384799044966177E-2</v>
      </c>
      <c r="S77" s="266">
        <f t="shared" si="34"/>
        <v>5.4391919860915641E-2</v>
      </c>
      <c r="T77" s="263">
        <f t="shared" si="34"/>
        <v>3.8240982660920908E-2</v>
      </c>
      <c r="U77" s="264">
        <f t="shared" si="34"/>
        <v>7.3585545847824244E-2</v>
      </c>
      <c r="V77" s="265">
        <f t="shared" si="34"/>
        <v>4.6057931127072564E-2</v>
      </c>
      <c r="W77" s="266">
        <f t="shared" si="34"/>
        <v>9.0428573904303075E-2</v>
      </c>
      <c r="X77" s="263">
        <f t="shared" si="34"/>
        <v>6.0082748695808597E-2</v>
      </c>
      <c r="Y77" s="264">
        <f t="shared" si="34"/>
        <v>6.8727769255407023E-2</v>
      </c>
      <c r="Z77" s="265">
        <f t="shared" si="34"/>
        <v>6.7011934795264891E-2</v>
      </c>
      <c r="AA77" s="263">
        <f t="shared" si="34"/>
        <v>5.5242320167906887E-2</v>
      </c>
      <c r="AB77" s="260">
        <f t="shared" si="34"/>
        <v>6.6489034382155143E-2</v>
      </c>
      <c r="AC77" s="261">
        <f t="shared" si="34"/>
        <v>6.9541502575831748E-2</v>
      </c>
      <c r="AD77" s="286"/>
    </row>
    <row r="78" spans="1:30" s="124" customFormat="1" x14ac:dyDescent="0.15">
      <c r="A78" s="253" t="s">
        <v>23</v>
      </c>
      <c r="B78" s="254">
        <f>B14/B31</f>
        <v>5.86457466338463E-2</v>
      </c>
      <c r="C78" s="255">
        <f t="shared" ref="C78:AC78" si="35">C14/C31</f>
        <v>5.9252061501460229E-2</v>
      </c>
      <c r="D78" s="256">
        <f t="shared" si="35"/>
        <v>6.949222709169034E-2</v>
      </c>
      <c r="E78" s="257">
        <f t="shared" si="35"/>
        <v>5.0711813970265002E-2</v>
      </c>
      <c r="F78" s="254">
        <f t="shared" si="35"/>
        <v>7.0167336222440133E-2</v>
      </c>
      <c r="G78" s="255">
        <f t="shared" si="35"/>
        <v>3.1713069607849878E-2</v>
      </c>
      <c r="H78" s="256">
        <f t="shared" si="35"/>
        <v>5.6131531160826899E-2</v>
      </c>
      <c r="I78" s="257">
        <f t="shared" si="35"/>
        <v>5.6136259526090034E-2</v>
      </c>
      <c r="J78" s="254">
        <f t="shared" si="35"/>
        <v>5.259060022650057E-2</v>
      </c>
      <c r="K78" s="255">
        <f t="shared" si="35"/>
        <v>8.8840982583536621E-2</v>
      </c>
      <c r="L78" s="256">
        <f t="shared" si="35"/>
        <v>4.1550015133171914E-2</v>
      </c>
      <c r="M78" s="254">
        <f t="shared" si="35"/>
        <v>8.7363590633309035E-2</v>
      </c>
      <c r="N78" s="258">
        <f t="shared" si="35"/>
        <v>5.5930832237840025E-2</v>
      </c>
      <c r="O78" s="259">
        <f t="shared" si="35"/>
        <v>7.0182373373783885E-2</v>
      </c>
      <c r="P78" s="254">
        <f t="shared" si="35"/>
        <v>5.624769068980872E-2</v>
      </c>
      <c r="Q78" s="255">
        <f t="shared" si="35"/>
        <v>4.8860517210554545E-2</v>
      </c>
      <c r="R78" s="256">
        <f t="shared" si="35"/>
        <v>7.4023079984082765E-2</v>
      </c>
      <c r="S78" s="257">
        <f t="shared" si="35"/>
        <v>5.1179733421640866E-2</v>
      </c>
      <c r="T78" s="254">
        <f t="shared" si="35"/>
        <v>5.8769637949170374E-2</v>
      </c>
      <c r="U78" s="255">
        <f t="shared" si="35"/>
        <v>6.285520400373229E-2</v>
      </c>
      <c r="V78" s="256">
        <f t="shared" si="35"/>
        <v>4.4287440424246489E-2</v>
      </c>
      <c r="W78" s="257">
        <f t="shared" si="35"/>
        <v>7.7578288823804659E-2</v>
      </c>
      <c r="X78" s="254">
        <f t="shared" si="35"/>
        <v>5.4371289800323797E-2</v>
      </c>
      <c r="Y78" s="255">
        <f t="shared" si="35"/>
        <v>5.4162943982737986E-2</v>
      </c>
      <c r="Z78" s="256">
        <f t="shared" si="35"/>
        <v>6.4307199689501257E-2</v>
      </c>
      <c r="AA78" s="254">
        <f t="shared" si="35"/>
        <v>5.5285250906315586E-2</v>
      </c>
      <c r="AB78" s="260">
        <f t="shared" si="35"/>
        <v>5.8609907633294496E-2</v>
      </c>
      <c r="AC78" s="261">
        <f t="shared" si="35"/>
        <v>5.9039480207871725E-2</v>
      </c>
      <c r="AD78" s="286"/>
    </row>
    <row r="79" spans="1:30" s="124" customFormat="1" x14ac:dyDescent="0.15">
      <c r="A79" s="262" t="s">
        <v>24</v>
      </c>
      <c r="B79" s="263">
        <f>B15/B31</f>
        <v>5.3291776608994909E-2</v>
      </c>
      <c r="C79" s="264">
        <f t="shared" ref="C79:AC79" si="36">C15/C31</f>
        <v>5.3996306476550418E-2</v>
      </c>
      <c r="D79" s="265">
        <f t="shared" si="36"/>
        <v>5.937102967837718E-2</v>
      </c>
      <c r="E79" s="266">
        <f t="shared" si="36"/>
        <v>5.1545926936212905E-2</v>
      </c>
      <c r="F79" s="263">
        <f t="shared" si="36"/>
        <v>6.1152057697782557E-2</v>
      </c>
      <c r="G79" s="264">
        <f t="shared" si="36"/>
        <v>3.331522598656389E-2</v>
      </c>
      <c r="H79" s="265">
        <f t="shared" si="36"/>
        <v>5.2200087663586511E-2</v>
      </c>
      <c r="I79" s="266">
        <f t="shared" si="36"/>
        <v>5.5571750487004724E-2</v>
      </c>
      <c r="J79" s="263">
        <f t="shared" si="36"/>
        <v>5.5822952057380144E-2</v>
      </c>
      <c r="K79" s="264">
        <f t="shared" si="36"/>
        <v>6.6233618880127076E-2</v>
      </c>
      <c r="L79" s="265">
        <f t="shared" si="36"/>
        <v>3.9488120460048425E-2</v>
      </c>
      <c r="M79" s="263">
        <f t="shared" si="36"/>
        <v>7.4284717017934682E-2</v>
      </c>
      <c r="N79" s="267">
        <f t="shared" si="36"/>
        <v>4.8993831529982809E-2</v>
      </c>
      <c r="O79" s="268">
        <f t="shared" si="36"/>
        <v>5.6495723539555405E-2</v>
      </c>
      <c r="P79" s="263">
        <f t="shared" si="36"/>
        <v>4.8564201191840912E-2</v>
      </c>
      <c r="Q79" s="264">
        <f t="shared" si="36"/>
        <v>4.6052562390232102E-2</v>
      </c>
      <c r="R79" s="265">
        <f t="shared" si="36"/>
        <v>6.4838838042180658E-2</v>
      </c>
      <c r="S79" s="266">
        <f t="shared" si="36"/>
        <v>5.0716118884013575E-2</v>
      </c>
      <c r="T79" s="263">
        <f t="shared" si="36"/>
        <v>4.5875606528451698E-2</v>
      </c>
      <c r="U79" s="264">
        <f t="shared" si="36"/>
        <v>5.5051319026210875E-2</v>
      </c>
      <c r="V79" s="265">
        <f t="shared" si="36"/>
        <v>4.7081627173256362E-2</v>
      </c>
      <c r="W79" s="266">
        <f t="shared" si="36"/>
        <v>6.5013950747794744E-2</v>
      </c>
      <c r="X79" s="263">
        <f t="shared" si="36"/>
        <v>4.9952779276848353E-2</v>
      </c>
      <c r="Y79" s="264">
        <f t="shared" si="36"/>
        <v>4.996544225485073E-2</v>
      </c>
      <c r="Z79" s="265">
        <f t="shared" si="36"/>
        <v>6.4428488259266448E-2</v>
      </c>
      <c r="AA79" s="263">
        <f t="shared" si="36"/>
        <v>6.2435603892386948E-2</v>
      </c>
      <c r="AB79" s="260">
        <f t="shared" si="36"/>
        <v>5.3763232616036258E-2</v>
      </c>
      <c r="AC79" s="261">
        <f t="shared" si="36"/>
        <v>5.5064319010760261E-2</v>
      </c>
      <c r="AD79" s="286"/>
    </row>
    <row r="80" spans="1:30" s="124" customFormat="1" x14ac:dyDescent="0.15">
      <c r="A80" s="253" t="s">
        <v>25</v>
      </c>
      <c r="B80" s="254">
        <f>B16/B31</f>
        <v>5.052329596769909E-2</v>
      </c>
      <c r="C80" s="255">
        <f t="shared" ref="C80:AC80" si="37">C16/C31</f>
        <v>5.2069017350970623E-2</v>
      </c>
      <c r="D80" s="256">
        <f t="shared" si="37"/>
        <v>5.9156899972876903E-2</v>
      </c>
      <c r="E80" s="257">
        <f t="shared" si="37"/>
        <v>5.8759876911978537E-2</v>
      </c>
      <c r="F80" s="254">
        <f t="shared" si="37"/>
        <v>5.8071046721285546E-2</v>
      </c>
      <c r="G80" s="255">
        <f t="shared" si="37"/>
        <v>3.4814239250768417E-2</v>
      </c>
      <c r="H80" s="256">
        <f t="shared" si="37"/>
        <v>5.4628726820584839E-2</v>
      </c>
      <c r="I80" s="257">
        <f t="shared" si="37"/>
        <v>5.6395378429276735E-2</v>
      </c>
      <c r="J80" s="254">
        <f t="shared" si="37"/>
        <v>5.27321630804077E-2</v>
      </c>
      <c r="K80" s="255">
        <f t="shared" si="37"/>
        <v>5.919895614682022E-2</v>
      </c>
      <c r="L80" s="256">
        <f t="shared" si="37"/>
        <v>4.509685230024213E-2</v>
      </c>
      <c r="M80" s="254">
        <f t="shared" si="37"/>
        <v>6.6646819082425646E-2</v>
      </c>
      <c r="N80" s="258">
        <f t="shared" si="37"/>
        <v>5.0318535746789364E-2</v>
      </c>
      <c r="O80" s="259">
        <f t="shared" si="37"/>
        <v>5.2705954433832213E-2</v>
      </c>
      <c r="P80" s="254">
        <f t="shared" si="37"/>
        <v>5.2012771077488605E-2</v>
      </c>
      <c r="Q80" s="255">
        <f t="shared" si="37"/>
        <v>4.6399612986002294E-2</v>
      </c>
      <c r="R80" s="256">
        <f t="shared" si="37"/>
        <v>6.2053322721846396E-2</v>
      </c>
      <c r="S80" s="257">
        <f t="shared" si="37"/>
        <v>5.3655103899329412E-2</v>
      </c>
      <c r="T80" s="265">
        <f t="shared" si="37"/>
        <v>4.482372501781412E-2</v>
      </c>
      <c r="U80" s="254">
        <f t="shared" si="37"/>
        <v>5.1531088302655015E-2</v>
      </c>
      <c r="V80" s="256">
        <f t="shared" si="37"/>
        <v>5.1612740820299388E-2</v>
      </c>
      <c r="W80" s="257">
        <f t="shared" si="37"/>
        <v>5.8168552761554859E-2</v>
      </c>
      <c r="X80" s="254">
        <f t="shared" si="37"/>
        <v>5.0975894945134013E-2</v>
      </c>
      <c r="Y80" s="255">
        <f t="shared" si="37"/>
        <v>4.9830582761585272E-2</v>
      </c>
      <c r="Z80" s="256">
        <f t="shared" si="37"/>
        <v>6.4386037259848636E-2</v>
      </c>
      <c r="AA80" s="254">
        <f t="shared" si="37"/>
        <v>6.316065636328945E-2</v>
      </c>
      <c r="AB80" s="260">
        <f t="shared" si="37"/>
        <v>5.4327366096389981E-2</v>
      </c>
      <c r="AC80" s="261">
        <f t="shared" si="37"/>
        <v>5.4172383598667925E-2</v>
      </c>
      <c r="AD80" s="286"/>
    </row>
    <row r="81" spans="1:30" s="124" customFormat="1" x14ac:dyDescent="0.15">
      <c r="A81" s="262" t="s">
        <v>26</v>
      </c>
      <c r="B81" s="263">
        <f>B17/B31</f>
        <v>4.8734703996883247E-2</v>
      </c>
      <c r="C81" s="264">
        <f t="shared" ref="C81:AC81" si="38">C17/C31</f>
        <v>5.4629788696100329E-2</v>
      </c>
      <c r="D81" s="265">
        <f t="shared" si="38"/>
        <v>5.544531841087208E-2</v>
      </c>
      <c r="E81" s="266">
        <f t="shared" si="38"/>
        <v>6.2186503150467219E-2</v>
      </c>
      <c r="F81" s="263">
        <f t="shared" si="38"/>
        <v>5.1409230379907002E-2</v>
      </c>
      <c r="G81" s="264">
        <f t="shared" si="38"/>
        <v>3.7447826774577288E-2</v>
      </c>
      <c r="H81" s="265">
        <f t="shared" si="38"/>
        <v>5.5514307949656054E-2</v>
      </c>
      <c r="I81" s="266">
        <f t="shared" si="38"/>
        <v>5.5446818158682562E-2</v>
      </c>
      <c r="J81" s="263">
        <f t="shared" si="38"/>
        <v>5.4407323518308799E-2</v>
      </c>
      <c r="K81" s="264">
        <f t="shared" si="38"/>
        <v>5.1710444204912914E-2</v>
      </c>
      <c r="L81" s="265">
        <f t="shared" si="38"/>
        <v>4.7092539346246971E-2</v>
      </c>
      <c r="M81" s="263">
        <f t="shared" si="38"/>
        <v>5.9696742600786376E-2</v>
      </c>
      <c r="N81" s="267">
        <f t="shared" si="38"/>
        <v>5.2603903326928908E-2</v>
      </c>
      <c r="O81" s="268">
        <f t="shared" si="38"/>
        <v>5.0531901752582924E-2</v>
      </c>
      <c r="P81" s="263">
        <f t="shared" si="38"/>
        <v>5.4182338395657073E-2</v>
      </c>
      <c r="Q81" s="264">
        <f t="shared" si="38"/>
        <v>4.6084112444393033E-2</v>
      </c>
      <c r="R81" s="265">
        <f t="shared" si="38"/>
        <v>5.8066056506167925E-2</v>
      </c>
      <c r="S81" s="266">
        <f t="shared" si="38"/>
        <v>5.3787565195794355E-2</v>
      </c>
      <c r="T81" s="263">
        <f t="shared" si="38"/>
        <v>3.9292864171558479E-2</v>
      </c>
      <c r="U81" s="264">
        <f t="shared" si="38"/>
        <v>4.8774281109508863E-2</v>
      </c>
      <c r="V81" s="265">
        <f t="shared" si="38"/>
        <v>4.9280056387192052E-2</v>
      </c>
      <c r="W81" s="266">
        <f t="shared" si="38"/>
        <v>5.8549815434206197E-2</v>
      </c>
      <c r="X81" s="263">
        <f t="shared" si="38"/>
        <v>5.031255621514661E-2</v>
      </c>
      <c r="Y81" s="264">
        <f t="shared" si="38"/>
        <v>4.8717991942145281E-2</v>
      </c>
      <c r="Z81" s="265">
        <f t="shared" si="38"/>
        <v>6.4798418397050264E-2</v>
      </c>
      <c r="AA81" s="263">
        <f t="shared" si="38"/>
        <v>6.0665903453539401E-2</v>
      </c>
      <c r="AB81" s="260">
        <f t="shared" si="38"/>
        <v>5.3460237335890573E-2</v>
      </c>
      <c r="AC81" s="261">
        <f t="shared" si="38"/>
        <v>5.3516751524846008E-2</v>
      </c>
      <c r="AD81" s="286"/>
    </row>
    <row r="82" spans="1:30" s="124" customFormat="1" x14ac:dyDescent="0.15">
      <c r="A82" s="253" t="s">
        <v>27</v>
      </c>
      <c r="B82" s="254">
        <f>B18/B31</f>
        <v>4.576552326645298E-2</v>
      </c>
      <c r="C82" s="255">
        <f t="shared" ref="C82:AC82" si="39">C18/C31</f>
        <v>6.1404827349252705E-2</v>
      </c>
      <c r="D82" s="256">
        <f t="shared" si="39"/>
        <v>5.4545973647770911E-2</v>
      </c>
      <c r="E82" s="257">
        <f t="shared" si="39"/>
        <v>6.7292627117688825E-2</v>
      </c>
      <c r="F82" s="254">
        <f t="shared" si="39"/>
        <v>4.9979438838452538E-2</v>
      </c>
      <c r="G82" s="255">
        <f t="shared" si="39"/>
        <v>4.7342689559853948E-2</v>
      </c>
      <c r="H82" s="256">
        <f t="shared" si="39"/>
        <v>5.6413306974622289E-2</v>
      </c>
      <c r="I82" s="257">
        <f t="shared" si="39"/>
        <v>5.8075024176719094E-2</v>
      </c>
      <c r="J82" s="254">
        <f t="shared" si="39"/>
        <v>5.8772178180445452E-2</v>
      </c>
      <c r="K82" s="255">
        <f t="shared" si="39"/>
        <v>4.2746922335054179E-2</v>
      </c>
      <c r="L82" s="256">
        <f t="shared" si="39"/>
        <v>5.7960048426150122E-2</v>
      </c>
      <c r="M82" s="254">
        <f t="shared" si="39"/>
        <v>5.2356558428892606E-2</v>
      </c>
      <c r="N82" s="258">
        <f t="shared" si="39"/>
        <v>5.6891495601173021E-2</v>
      </c>
      <c r="O82" s="259">
        <f t="shared" si="39"/>
        <v>4.7260940673066944E-2</v>
      </c>
      <c r="P82" s="254">
        <f t="shared" si="39"/>
        <v>5.897622950043107E-2</v>
      </c>
      <c r="Q82" s="255">
        <f t="shared" si="39"/>
        <v>4.5347944513971415E-2</v>
      </c>
      <c r="R82" s="256">
        <f t="shared" si="39"/>
        <v>5.8647035415837642E-2</v>
      </c>
      <c r="S82" s="257">
        <f t="shared" si="39"/>
        <v>5.6842453845517012E-2</v>
      </c>
      <c r="T82" s="254">
        <f t="shared" si="39"/>
        <v>5.2186895592277155E-2</v>
      </c>
      <c r="U82" s="255">
        <f t="shared" si="39"/>
        <v>4.5593349732801762E-2</v>
      </c>
      <c r="V82" s="256">
        <f t="shared" si="39"/>
        <v>5.7117204806336849E-2</v>
      </c>
      <c r="W82" s="257">
        <f t="shared" si="39"/>
        <v>5.8610470859400722E-2</v>
      </c>
      <c r="X82" s="254">
        <f t="shared" si="39"/>
        <v>5.4517449181507464E-2</v>
      </c>
      <c r="Y82" s="255">
        <f t="shared" si="39"/>
        <v>4.4655349707523474E-2</v>
      </c>
      <c r="Z82" s="256">
        <f t="shared" si="39"/>
        <v>6.741825150397826E-2</v>
      </c>
      <c r="AA82" s="254">
        <f t="shared" si="39"/>
        <v>6.1367105514214842E-2</v>
      </c>
      <c r="AB82" s="260">
        <f t="shared" si="39"/>
        <v>5.6140339916973044E-2</v>
      </c>
      <c r="AC82" s="261">
        <f t="shared" si="39"/>
        <v>5.4874398821115868E-2</v>
      </c>
      <c r="AD82" s="286"/>
    </row>
    <row r="83" spans="1:30" s="124" customFormat="1" x14ac:dyDescent="0.15">
      <c r="A83" s="262" t="s">
        <v>28</v>
      </c>
      <c r="B83" s="263">
        <f>B19/B31</f>
        <v>4.9755913273949716E-2</v>
      </c>
      <c r="C83" s="264">
        <f t="shared" ref="C83:AC83" si="40">C19/C31</f>
        <v>6.843218519154784E-2</v>
      </c>
      <c r="D83" s="265">
        <f t="shared" si="40"/>
        <v>6.0099070677078127E-2</v>
      </c>
      <c r="E83" s="266">
        <f t="shared" si="40"/>
        <v>7.0629078981480437E-2</v>
      </c>
      <c r="F83" s="263">
        <f t="shared" si="40"/>
        <v>5.1700249897194191E-2</v>
      </c>
      <c r="G83" s="264">
        <f t="shared" si="40"/>
        <v>6.1617696607966774E-2</v>
      </c>
      <c r="H83" s="265">
        <f t="shared" si="40"/>
        <v>6.1149824225563774E-2</v>
      </c>
      <c r="I83" s="266">
        <f t="shared" si="40"/>
        <v>6.5034217576590461E-2</v>
      </c>
      <c r="J83" s="263">
        <f t="shared" si="40"/>
        <v>7.1961117402793512E-2</v>
      </c>
      <c r="K83" s="264">
        <f t="shared" si="40"/>
        <v>3.5655528450672262E-2</v>
      </c>
      <c r="L83" s="265">
        <f t="shared" si="40"/>
        <v>7.4105251210653755E-2</v>
      </c>
      <c r="M83" s="263">
        <f t="shared" si="40"/>
        <v>4.5016374256998837E-2</v>
      </c>
      <c r="N83" s="267">
        <f t="shared" si="40"/>
        <v>6.3287491151784808E-2</v>
      </c>
      <c r="O83" s="268">
        <f t="shared" si="40"/>
        <v>4.9163236769160075E-2</v>
      </c>
      <c r="P83" s="263">
        <f t="shared" si="40"/>
        <v>6.4793322659188454E-2</v>
      </c>
      <c r="Q83" s="264">
        <f t="shared" si="40"/>
        <v>4.891310063415609E-2</v>
      </c>
      <c r="R83" s="265">
        <f t="shared" si="40"/>
        <v>5.7843215280541184E-2</v>
      </c>
      <c r="S83" s="266">
        <f t="shared" si="40"/>
        <v>6.2960509975991397E-2</v>
      </c>
      <c r="T83" s="263">
        <f t="shared" si="40"/>
        <v>7.9332224899053311E-2</v>
      </c>
      <c r="U83" s="264">
        <f t="shared" si="40"/>
        <v>3.4650945796929337E-2</v>
      </c>
      <c r="V83" s="265">
        <f t="shared" si="40"/>
        <v>6.7840840437672009E-2</v>
      </c>
      <c r="W83" s="266">
        <f t="shared" si="40"/>
        <v>6.2830355440791644E-2</v>
      </c>
      <c r="X83" s="263">
        <f t="shared" si="40"/>
        <v>6.3084637524734671E-2</v>
      </c>
      <c r="Y83" s="264">
        <f t="shared" si="40"/>
        <v>4.5110500497294384E-2</v>
      </c>
      <c r="Z83" s="265">
        <f t="shared" si="40"/>
        <v>6.9583252474286816E-2</v>
      </c>
      <c r="AA83" s="263">
        <f t="shared" si="40"/>
        <v>6.1548368631940471E-2</v>
      </c>
      <c r="AB83" s="260">
        <f t="shared" si="40"/>
        <v>6.2160887370094675E-2</v>
      </c>
      <c r="AC83" s="261">
        <f t="shared" si="40"/>
        <v>5.8620778271625984E-2</v>
      </c>
      <c r="AD83" s="286"/>
    </row>
    <row r="84" spans="1:30" s="124" customFormat="1" x14ac:dyDescent="0.15">
      <c r="A84" s="253" t="s">
        <v>29</v>
      </c>
      <c r="B84" s="254">
        <f>B20/B31</f>
        <v>5.9708276517499277E-2</v>
      </c>
      <c r="C84" s="255">
        <f t="shared" ref="C84:AC84" si="41">C20/C31</f>
        <v>7.7902207524480335E-2</v>
      </c>
      <c r="D84" s="256">
        <f t="shared" si="41"/>
        <v>7.6358652981399266E-2</v>
      </c>
      <c r="E84" s="257">
        <f t="shared" si="41"/>
        <v>7.227476131970198E-2</v>
      </c>
      <c r="F84" s="254">
        <f t="shared" si="41"/>
        <v>6.0955935849175975E-2</v>
      </c>
      <c r="G84" s="255">
        <f t="shared" si="41"/>
        <v>8.1290526648742686E-2</v>
      </c>
      <c r="H84" s="256">
        <f t="shared" si="41"/>
        <v>6.9044019643799595E-2</v>
      </c>
      <c r="I84" s="257">
        <f t="shared" si="41"/>
        <v>7.2072072072072071E-2</v>
      </c>
      <c r="J84" s="254">
        <f t="shared" si="41"/>
        <v>9.534258210645527E-2</v>
      </c>
      <c r="K84" s="255">
        <f t="shared" si="41"/>
        <v>3.3698303738582853E-2</v>
      </c>
      <c r="L84" s="256">
        <f t="shared" si="41"/>
        <v>8.1009760895883784E-2</v>
      </c>
      <c r="M84" s="254">
        <f t="shared" si="41"/>
        <v>4.5108768183638064E-2</v>
      </c>
      <c r="N84" s="258">
        <f t="shared" si="41"/>
        <v>7.0012134695115788E-2</v>
      </c>
      <c r="O84" s="259">
        <f t="shared" si="41"/>
        <v>5.6021384772737381E-2</v>
      </c>
      <c r="P84" s="254">
        <f t="shared" si="41"/>
        <v>7.3282110070013548E-2</v>
      </c>
      <c r="Q84" s="255">
        <f t="shared" si="41"/>
        <v>5.9471852093346093E-2</v>
      </c>
      <c r="R84" s="256">
        <f t="shared" si="41"/>
        <v>6.2053322721846396E-2</v>
      </c>
      <c r="S84" s="257">
        <f t="shared" si="41"/>
        <v>7.3325606424372872E-2</v>
      </c>
      <c r="T84" s="254">
        <f t="shared" si="41"/>
        <v>0.11723389094363951</v>
      </c>
      <c r="U84" s="255">
        <f t="shared" si="41"/>
        <v>3.2403087624056325E-2</v>
      </c>
      <c r="V84" s="256">
        <f t="shared" si="41"/>
        <v>7.761629858360744E-2</v>
      </c>
      <c r="W84" s="257">
        <f t="shared" si="41"/>
        <v>6.7006914718472171E-2</v>
      </c>
      <c r="X84" s="254">
        <f t="shared" si="41"/>
        <v>7.9454488217305275E-2</v>
      </c>
      <c r="Y84" s="255">
        <f t="shared" si="41"/>
        <v>5.6472412804908882E-2</v>
      </c>
      <c r="Z84" s="256">
        <f t="shared" si="41"/>
        <v>7.3652483989908785E-2</v>
      </c>
      <c r="AA84" s="254">
        <f t="shared" si="41"/>
        <v>7.1203014691852695E-2</v>
      </c>
      <c r="AB84" s="260">
        <f t="shared" si="41"/>
        <v>7.1493141998581852E-2</v>
      </c>
      <c r="AC84" s="261">
        <f t="shared" si="41"/>
        <v>6.6771049644385419E-2</v>
      </c>
      <c r="AD84" s="286"/>
    </row>
    <row r="85" spans="1:30" s="124" customFormat="1" x14ac:dyDescent="0.15">
      <c r="A85" s="262" t="s">
        <v>30</v>
      </c>
      <c r="B85" s="263">
        <f>B21/B31</f>
        <v>7.1685349483787561E-2</v>
      </c>
      <c r="C85" s="264">
        <f t="shared" ref="C85:AC85" si="42">C21/C31</f>
        <v>8.8768038137777019E-2</v>
      </c>
      <c r="D85" s="265">
        <f t="shared" si="42"/>
        <v>7.8028864684301438E-2</v>
      </c>
      <c r="E85" s="266">
        <f t="shared" si="42"/>
        <v>7.8169911065522957E-2</v>
      </c>
      <c r="F85" s="263">
        <f t="shared" si="42"/>
        <v>6.8250403315091898E-2</v>
      </c>
      <c r="G85" s="264">
        <f t="shared" si="42"/>
        <v>9.9230552365759242E-2</v>
      </c>
      <c r="H85" s="265">
        <f t="shared" si="42"/>
        <v>8.1249832276301309E-2</v>
      </c>
      <c r="I85" s="266">
        <f t="shared" si="42"/>
        <v>8.2247116145421226E-2</v>
      </c>
      <c r="J85" s="263">
        <f t="shared" si="42"/>
        <v>0.1019960362400906</v>
      </c>
      <c r="K85" s="264">
        <f t="shared" si="42"/>
        <v>3.4747830033471379E-2</v>
      </c>
      <c r="L85" s="265">
        <f t="shared" si="42"/>
        <v>9.2879842615012101E-2</v>
      </c>
      <c r="M85" s="263">
        <f t="shared" si="42"/>
        <v>4.1515671036557199E-2</v>
      </c>
      <c r="N85" s="267">
        <f t="shared" si="42"/>
        <v>7.8814844777024981E-2</v>
      </c>
      <c r="O85" s="268">
        <f t="shared" si="42"/>
        <v>6.7000350813046297E-2</v>
      </c>
      <c r="P85" s="263">
        <f t="shared" si="42"/>
        <v>8.0056086631107234E-2</v>
      </c>
      <c r="Q85" s="264">
        <f t="shared" si="42"/>
        <v>8.1504306582392966E-2</v>
      </c>
      <c r="R85" s="265">
        <f t="shared" si="42"/>
        <v>6.5531237564663752E-2</v>
      </c>
      <c r="S85" s="266">
        <f t="shared" si="42"/>
        <v>8.7995695007864888E-2</v>
      </c>
      <c r="T85" s="263">
        <f t="shared" si="42"/>
        <v>0.12310406840622985</v>
      </c>
      <c r="U85" s="264">
        <f t="shared" si="42"/>
        <v>3.2699974552548985E-2</v>
      </c>
      <c r="V85" s="265">
        <f t="shared" si="42"/>
        <v>8.8381888970933742E-2</v>
      </c>
      <c r="W85" s="266">
        <f t="shared" si="42"/>
        <v>6.317695787047467E-2</v>
      </c>
      <c r="X85" s="263">
        <f t="shared" si="42"/>
        <v>9.2878665227558915E-2</v>
      </c>
      <c r="Y85" s="264">
        <f t="shared" si="42"/>
        <v>7.024493855464338E-2</v>
      </c>
      <c r="Z85" s="265">
        <f t="shared" si="42"/>
        <v>7.0401950320201828E-2</v>
      </c>
      <c r="AA85" s="263">
        <f t="shared" si="42"/>
        <v>8.1625643961076133E-2</v>
      </c>
      <c r="AB85" s="260">
        <f t="shared" si="42"/>
        <v>7.9347279445987184E-2</v>
      </c>
      <c r="AC85" s="261">
        <f t="shared" si="42"/>
        <v>7.6610545146160197E-2</v>
      </c>
      <c r="AD85" s="286"/>
    </row>
    <row r="86" spans="1:30" s="124" customFormat="1" x14ac:dyDescent="0.15">
      <c r="A86" s="253" t="s">
        <v>31</v>
      </c>
      <c r="B86" s="254">
        <f>B22/B31</f>
        <v>8.2298842432721203E-2</v>
      </c>
      <c r="C86" s="255">
        <f t="shared" ref="C86:AC86" si="43">C22/C31</f>
        <v>8.7646023020099634E-2</v>
      </c>
      <c r="D86" s="256">
        <f t="shared" si="43"/>
        <v>6.1141168577179481E-2</v>
      </c>
      <c r="E86" s="257">
        <f t="shared" si="43"/>
        <v>7.7606321223666258E-2</v>
      </c>
      <c r="F86" s="254">
        <f t="shared" si="43"/>
        <v>5.2041881504444373E-2</v>
      </c>
      <c r="G86" s="255">
        <f t="shared" si="43"/>
        <v>0.11302422487949446</v>
      </c>
      <c r="H86" s="256">
        <f t="shared" si="43"/>
        <v>7.5896091814188979E-2</v>
      </c>
      <c r="I86" s="257">
        <f t="shared" si="43"/>
        <v>8.4708745725694881E-2</v>
      </c>
      <c r="J86" s="254">
        <f t="shared" si="43"/>
        <v>9.6050396375990943E-2</v>
      </c>
      <c r="K86" s="255">
        <f t="shared" si="43"/>
        <v>3.4265615249333407E-2</v>
      </c>
      <c r="L86" s="256">
        <f t="shared" si="43"/>
        <v>9.5395732445520576E-2</v>
      </c>
      <c r="M86" s="254">
        <f t="shared" si="43"/>
        <v>3.9031301009147E-2</v>
      </c>
      <c r="N86" s="258">
        <f t="shared" si="43"/>
        <v>7.4233997370816054E-2</v>
      </c>
      <c r="O86" s="259">
        <f t="shared" si="43"/>
        <v>6.1980265530888839E-2</v>
      </c>
      <c r="P86" s="254">
        <f t="shared" si="43"/>
        <v>6.589231745791134E-2</v>
      </c>
      <c r="Q86" s="255">
        <f t="shared" si="43"/>
        <v>8.3081809290439276E-2</v>
      </c>
      <c r="R86" s="256">
        <f t="shared" si="43"/>
        <v>6.1376840429765218E-2</v>
      </c>
      <c r="S86" s="257">
        <f t="shared" si="43"/>
        <v>8.8037089163010188E-2</v>
      </c>
      <c r="T86" s="254">
        <f t="shared" si="43"/>
        <v>9.4635404295748363E-2</v>
      </c>
      <c r="U86" s="255">
        <f t="shared" si="43"/>
        <v>2.7992196115022478E-2</v>
      </c>
      <c r="V86" s="256">
        <f t="shared" si="43"/>
        <v>9.9877492112505878E-2</v>
      </c>
      <c r="W86" s="257">
        <f t="shared" si="43"/>
        <v>5.5751000814515707E-2</v>
      </c>
      <c r="X86" s="254">
        <f t="shared" si="43"/>
        <v>8.2602536427414996E-2</v>
      </c>
      <c r="Y86" s="255">
        <f t="shared" si="43"/>
        <v>7.0969808330945197E-2</v>
      </c>
      <c r="Z86" s="256">
        <f t="shared" si="43"/>
        <v>5.6799437221036288E-2</v>
      </c>
      <c r="AA86" s="254">
        <f t="shared" si="43"/>
        <v>8.6114291165808057E-2</v>
      </c>
      <c r="AB86" s="260">
        <f t="shared" si="43"/>
        <v>7.3925225762720329E-2</v>
      </c>
      <c r="AC86" s="261">
        <f t="shared" si="43"/>
        <v>7.734703433042478E-2</v>
      </c>
      <c r="AD86" s="286"/>
    </row>
    <row r="87" spans="1:30" s="124" customFormat="1" x14ac:dyDescent="0.15">
      <c r="A87" s="262" t="s">
        <v>32</v>
      </c>
      <c r="B87" s="263">
        <f>B23/B31</f>
        <v>8.4128755010123554E-2</v>
      </c>
      <c r="C87" s="264">
        <f t="shared" ref="C87:AC87" si="44">C23/C31</f>
        <v>7.6683559525854664E-2</v>
      </c>
      <c r="D87" s="265">
        <f t="shared" si="44"/>
        <v>4.308289674665601E-2</v>
      </c>
      <c r="E87" s="266">
        <f t="shared" si="44"/>
        <v>7.3514658971786689E-2</v>
      </c>
      <c r="F87" s="263">
        <f t="shared" si="44"/>
        <v>4.1261506342327524E-2</v>
      </c>
      <c r="G87" s="264">
        <f t="shared" si="44"/>
        <v>0.12600650489242174</v>
      </c>
      <c r="H87" s="265">
        <f t="shared" si="44"/>
        <v>6.9871456557325726E-2</v>
      </c>
      <c r="I87" s="266">
        <f t="shared" si="44"/>
        <v>8.3366879977049474E-2</v>
      </c>
      <c r="J87" s="263">
        <f t="shared" si="44"/>
        <v>9.5979614949037367E-2</v>
      </c>
      <c r="K87" s="264">
        <f t="shared" si="44"/>
        <v>3.3159357803369829E-2</v>
      </c>
      <c r="L87" s="265">
        <f t="shared" si="44"/>
        <v>0.10280152845036319</v>
      </c>
      <c r="M87" s="263">
        <f t="shared" si="44"/>
        <v>3.4165220872814629E-2</v>
      </c>
      <c r="N87" s="267">
        <f t="shared" si="44"/>
        <v>8.0670441905147133E-2</v>
      </c>
      <c r="O87" s="268">
        <f t="shared" si="44"/>
        <v>6.0038441204227543E-2</v>
      </c>
      <c r="P87" s="263">
        <f t="shared" si="44"/>
        <v>5.2552794383757616E-2</v>
      </c>
      <c r="Q87" s="264">
        <f t="shared" si="44"/>
        <v>8.3292142984845455E-2</v>
      </c>
      <c r="R87" s="265">
        <f t="shared" si="44"/>
        <v>4.7648229208117787E-2</v>
      </c>
      <c r="S87" s="266">
        <f t="shared" si="44"/>
        <v>8.4228826889643185E-2</v>
      </c>
      <c r="T87" s="263">
        <f t="shared" si="44"/>
        <v>6.2841437345186796E-2</v>
      </c>
      <c r="U87" s="264">
        <f t="shared" si="44"/>
        <v>2.7822546441598098E-2</v>
      </c>
      <c r="V87" s="265">
        <f t="shared" si="44"/>
        <v>0.10593575887762637</v>
      </c>
      <c r="W87" s="266">
        <f t="shared" si="44"/>
        <v>5.1115193317505157E-2</v>
      </c>
      <c r="X87" s="263">
        <f t="shared" si="44"/>
        <v>6.05212268393596E-2</v>
      </c>
      <c r="Y87" s="264">
        <f t="shared" si="44"/>
        <v>6.5828290150199767E-2</v>
      </c>
      <c r="Z87" s="265">
        <f t="shared" si="44"/>
        <v>4.6550553075878132E-2</v>
      </c>
      <c r="AA87" s="263">
        <f t="shared" si="44"/>
        <v>7.5834764357946963E-2</v>
      </c>
      <c r="AB87" s="260">
        <f t="shared" si="44"/>
        <v>6.8330745899411821E-2</v>
      </c>
      <c r="AC87" s="261">
        <f t="shared" si="44"/>
        <v>7.4117764307164255E-2</v>
      </c>
      <c r="AD87" s="286"/>
    </row>
    <row r="88" spans="1:30" s="124" customFormat="1" x14ac:dyDescent="0.15">
      <c r="A88" s="253" t="s">
        <v>33</v>
      </c>
      <c r="B88" s="254">
        <f>B24/B31</f>
        <v>4.6922500250875111E-2</v>
      </c>
      <c r="C88" s="255">
        <f t="shared" ref="C88:AC88" si="45">C24/C31</f>
        <v>6.1029032812231578E-2</v>
      </c>
      <c r="D88" s="256">
        <f t="shared" si="45"/>
        <v>2.3625644173530712E-2</v>
      </c>
      <c r="E88" s="257">
        <f t="shared" si="45"/>
        <v>6.5184801109144805E-2</v>
      </c>
      <c r="F88" s="254">
        <f t="shared" si="45"/>
        <v>2.7861955524625944E-2</v>
      </c>
      <c r="G88" s="255">
        <f t="shared" si="45"/>
        <v>0.10090834702844687</v>
      </c>
      <c r="H88" s="256">
        <f t="shared" si="45"/>
        <v>5.0822517018364627E-2</v>
      </c>
      <c r="I88" s="257">
        <f t="shared" si="45"/>
        <v>6.4372538948810135E-2</v>
      </c>
      <c r="J88" s="254">
        <f t="shared" si="45"/>
        <v>4.8933559833899583E-2</v>
      </c>
      <c r="K88" s="255">
        <f t="shared" si="45"/>
        <v>3.0039144494241787E-2</v>
      </c>
      <c r="L88" s="256">
        <f t="shared" si="45"/>
        <v>7.4266041162227597E-2</v>
      </c>
      <c r="M88" s="254">
        <f t="shared" si="45"/>
        <v>2.9206746809843032E-2</v>
      </c>
      <c r="N88" s="258">
        <f t="shared" si="45"/>
        <v>5.3610071796946102E-2</v>
      </c>
      <c r="O88" s="259">
        <f t="shared" si="45"/>
        <v>5.1352112536872427E-2</v>
      </c>
      <c r="P88" s="254">
        <f t="shared" si="45"/>
        <v>3.5575219562107414E-2</v>
      </c>
      <c r="Q88" s="255">
        <f t="shared" si="45"/>
        <v>6.7874683184872803E-2</v>
      </c>
      <c r="R88" s="256">
        <f t="shared" si="45"/>
        <v>4.10266613609232E-2</v>
      </c>
      <c r="S88" s="257">
        <f t="shared" si="45"/>
        <v>6.812650053812401E-2</v>
      </c>
      <c r="T88" s="254">
        <f t="shared" si="45"/>
        <v>2.9283023989684773E-2</v>
      </c>
      <c r="U88" s="255">
        <f t="shared" si="45"/>
        <v>3.7026041224870646E-2</v>
      </c>
      <c r="V88" s="256">
        <f t="shared" si="45"/>
        <v>8.4706652346109954E-2</v>
      </c>
      <c r="W88" s="257">
        <f t="shared" si="45"/>
        <v>3.4608252603850753E-2</v>
      </c>
      <c r="X88" s="254">
        <f t="shared" si="45"/>
        <v>4.1914013311746719E-2</v>
      </c>
      <c r="Y88" s="255">
        <f t="shared" si="45"/>
        <v>4.8229126279058003E-2</v>
      </c>
      <c r="Z88" s="256">
        <f t="shared" si="45"/>
        <v>3.289952454880652E-2</v>
      </c>
      <c r="AA88" s="254">
        <f t="shared" si="45"/>
        <v>6.1119061247853462E-2</v>
      </c>
      <c r="AB88" s="260">
        <f t="shared" si="45"/>
        <v>4.6805586358340333E-2</v>
      </c>
      <c r="AC88" s="261">
        <f t="shared" si="45"/>
        <v>5.9708275067114534E-2</v>
      </c>
      <c r="AD88" s="286"/>
    </row>
    <row r="89" spans="1:30" s="124" customFormat="1" x14ac:dyDescent="0.15">
      <c r="A89" s="262" t="s">
        <v>34</v>
      </c>
      <c r="B89" s="263">
        <f>B25/B31</f>
        <v>4.1615753776408299E-3</v>
      </c>
      <c r="C89" s="264">
        <f t="shared" ref="C89:AC89" si="46">C25/C31</f>
        <v>3.6210487888678922E-2</v>
      </c>
      <c r="D89" s="265">
        <f t="shared" si="46"/>
        <v>5.4817204608071267E-3</v>
      </c>
      <c r="E89" s="266">
        <f t="shared" si="46"/>
        <v>4.2235422748740377E-2</v>
      </c>
      <c r="F89" s="263">
        <f t="shared" si="46"/>
        <v>6.2695726441653749E-3</v>
      </c>
      <c r="G89" s="264">
        <f t="shared" si="46"/>
        <v>5.2891789120464279E-2</v>
      </c>
      <c r="H89" s="265">
        <f t="shared" si="46"/>
        <v>1.2219230528396741E-2</v>
      </c>
      <c r="I89" s="266">
        <f t="shared" si="46"/>
        <v>3.2574947829185116E-2</v>
      </c>
      <c r="J89" s="263">
        <f t="shared" si="46"/>
        <v>1.2339562098905247E-2</v>
      </c>
      <c r="K89" s="264">
        <f t="shared" si="46"/>
        <v>2.2777557156634709E-2</v>
      </c>
      <c r="L89" s="265">
        <f t="shared" si="46"/>
        <v>5.4110547820823245E-2</v>
      </c>
      <c r="M89" s="263">
        <f t="shared" si="46"/>
        <v>1.2432116128899794E-2</v>
      </c>
      <c r="N89" s="267">
        <f t="shared" si="46"/>
        <v>2.2267165537465872E-2</v>
      </c>
      <c r="O89" s="268">
        <f t="shared" si="46"/>
        <v>2.3519297188060499E-2</v>
      </c>
      <c r="P89" s="263">
        <f t="shared" si="46"/>
        <v>1.6769144773616546E-2</v>
      </c>
      <c r="Q89" s="264">
        <f t="shared" si="46"/>
        <v>3.0572002481937595E-2</v>
      </c>
      <c r="R89" s="265">
        <f t="shared" si="46"/>
        <v>1.6370871468364506E-2</v>
      </c>
      <c r="S89" s="266">
        <f t="shared" si="46"/>
        <v>3.2444738802881033E-2</v>
      </c>
      <c r="T89" s="263">
        <f t="shared" si="46"/>
        <v>1.744087407960368E-2</v>
      </c>
      <c r="U89" s="264">
        <f t="shared" si="46"/>
        <v>4.0291797438289929E-2</v>
      </c>
      <c r="V89" s="265">
        <f t="shared" si="46"/>
        <v>2.8319460294018928E-2</v>
      </c>
      <c r="W89" s="266">
        <f t="shared" si="46"/>
        <v>1.5137861116406425E-2</v>
      </c>
      <c r="X89" s="263">
        <f t="shared" si="46"/>
        <v>1.5695268933261376E-2</v>
      </c>
      <c r="Y89" s="264">
        <f t="shared" si="46"/>
        <v>3.0393958294701706E-2</v>
      </c>
      <c r="Z89" s="265">
        <f t="shared" si="46"/>
        <v>2.1371045992625654E-2</v>
      </c>
      <c r="AA89" s="263">
        <f t="shared" si="46"/>
        <v>2.7933600457927876E-2</v>
      </c>
      <c r="AB89" s="260">
        <f t="shared" si="46"/>
        <v>1.7552485342212865E-2</v>
      </c>
      <c r="AC89" s="261">
        <f t="shared" si="46"/>
        <v>3.0825989857133633E-2</v>
      </c>
      <c r="AD89" s="286"/>
    </row>
    <row r="90" spans="1:30" s="124" customFormat="1" x14ac:dyDescent="0.15">
      <c r="A90" s="253" t="s">
        <v>35</v>
      </c>
      <c r="B90" s="254">
        <f>B26/B31</f>
        <v>0</v>
      </c>
      <c r="C90" s="255">
        <f t="shared" ref="C90:AC90" si="47">C26/C31</f>
        <v>1.0581300463837829E-2</v>
      </c>
      <c r="D90" s="256">
        <f t="shared" si="47"/>
        <v>3.2833221510042681E-4</v>
      </c>
      <c r="E90" s="257">
        <f t="shared" si="47"/>
        <v>1.3379622845677829E-2</v>
      </c>
      <c r="F90" s="254">
        <f t="shared" si="47"/>
        <v>9.4897668680606081E-5</v>
      </c>
      <c r="G90" s="255">
        <f t="shared" si="47"/>
        <v>1.0149282467733396E-2</v>
      </c>
      <c r="H90" s="256">
        <f t="shared" si="47"/>
        <v>1.086849567496489E-3</v>
      </c>
      <c r="I90" s="257">
        <f t="shared" si="47"/>
        <v>6.7278372363118125E-3</v>
      </c>
      <c r="J90" s="254">
        <f t="shared" si="47"/>
        <v>2.1942242355605891E-3</v>
      </c>
      <c r="K90" s="255">
        <f t="shared" si="47"/>
        <v>4.9356101435298122E-3</v>
      </c>
      <c r="L90" s="256">
        <f t="shared" si="47"/>
        <v>6.3464739709443102E-3</v>
      </c>
      <c r="M90" s="254">
        <f t="shared" si="47"/>
        <v>1.5912287365643831E-3</v>
      </c>
      <c r="N90" s="258">
        <f t="shared" si="47"/>
        <v>1.9769440792800079E-3</v>
      </c>
      <c r="O90" s="259">
        <f t="shared" si="47"/>
        <v>2.1197013642180575E-3</v>
      </c>
      <c r="P90" s="254">
        <f t="shared" si="47"/>
        <v>2.1790414112609069E-3</v>
      </c>
      <c r="Q90" s="255">
        <f t="shared" si="47"/>
        <v>3.6387729132268342E-3</v>
      </c>
      <c r="R90" s="256">
        <f t="shared" si="47"/>
        <v>1.9259848786311181E-3</v>
      </c>
      <c r="S90" s="257">
        <f t="shared" si="47"/>
        <v>2.4753704776885503E-3</v>
      </c>
      <c r="T90" s="254">
        <f t="shared" si="47"/>
        <v>2.103763021275152E-3</v>
      </c>
      <c r="U90" s="255">
        <f t="shared" si="47"/>
        <v>3.6474679786241411E-3</v>
      </c>
      <c r="V90" s="256">
        <f t="shared" si="47"/>
        <v>1.6781902396455662E-3</v>
      </c>
      <c r="W90" s="257">
        <f t="shared" si="47"/>
        <v>1.1871133216643849E-3</v>
      </c>
      <c r="X90" s="254">
        <f t="shared" si="47"/>
        <v>1.9450440726749415E-3</v>
      </c>
      <c r="Y90" s="255">
        <f t="shared" si="47"/>
        <v>4.5852227710254378E-3</v>
      </c>
      <c r="Z90" s="256">
        <f t="shared" si="47"/>
        <v>2.4257713953037066E-3</v>
      </c>
      <c r="AA90" s="254">
        <f t="shared" si="47"/>
        <v>4.4123258920053428E-3</v>
      </c>
      <c r="AB90" s="260">
        <f t="shared" si="47"/>
        <v>1.7136413472981879E-3</v>
      </c>
      <c r="AC90" s="261">
        <f t="shared" si="47"/>
        <v>5.5854086136014197E-3</v>
      </c>
      <c r="AD90" s="286"/>
    </row>
    <row r="91" spans="1:30" s="124" customFormat="1" x14ac:dyDescent="0.15">
      <c r="A91" s="262" t="s">
        <v>36</v>
      </c>
      <c r="B91" s="263">
        <f>B27/B31</f>
        <v>0</v>
      </c>
      <c r="C91" s="264">
        <f t="shared" ref="C91:AC91" si="48">C27/C31</f>
        <v>6.6032468647998625E-4</v>
      </c>
      <c r="D91" s="265">
        <f t="shared" si="48"/>
        <v>1.4275313700018557E-5</v>
      </c>
      <c r="E91" s="266">
        <f t="shared" si="48"/>
        <v>1.0031899185049089E-3</v>
      </c>
      <c r="F91" s="263">
        <f t="shared" si="48"/>
        <v>0</v>
      </c>
      <c r="G91" s="264">
        <f t="shared" si="48"/>
        <v>1.3752415267931429E-4</v>
      </c>
      <c r="H91" s="265">
        <f t="shared" si="48"/>
        <v>4.4726319650061274E-6</v>
      </c>
      <c r="I91" s="266">
        <f t="shared" si="48"/>
        <v>1.1105095850858563E-4</v>
      </c>
      <c r="J91" s="263">
        <f t="shared" si="48"/>
        <v>0</v>
      </c>
      <c r="K91" s="264">
        <f t="shared" si="48"/>
        <v>2.8365575537527657E-5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1.6857436658181758E-5</v>
      </c>
      <c r="Z91" s="265">
        <f t="shared" si="48"/>
        <v>0</v>
      </c>
      <c r="AA91" s="263">
        <f t="shared" si="48"/>
        <v>0</v>
      </c>
      <c r="AB91" s="260">
        <f t="shared" si="48"/>
        <v>1.2494650727657222E-6</v>
      </c>
      <c r="AC91" s="261">
        <f t="shared" si="48"/>
        <v>1.6171422088532894E-4</v>
      </c>
      <c r="AD91" s="286"/>
    </row>
    <row r="92" spans="1:30" s="124" customFormat="1" x14ac:dyDescent="0.15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15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 x14ac:dyDescent="0.2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5" thickTop="1" thickBot="1" x14ac:dyDescent="0.2">
      <c r="A95" s="270" t="s">
        <v>13</v>
      </c>
      <c r="B95" s="288">
        <f>SUM(B71:B94)</f>
        <v>1</v>
      </c>
      <c r="C95" s="289">
        <f t="shared" ref="C95:AC95" si="52">SUM(C71:C94)</f>
        <v>0.99999999999999989</v>
      </c>
      <c r="D95" s="288">
        <f t="shared" si="52"/>
        <v>0.99999999999999989</v>
      </c>
      <c r="E95" s="289">
        <f t="shared" si="52"/>
        <v>1</v>
      </c>
      <c r="F95" s="288">
        <f t="shared" si="52"/>
        <v>1</v>
      </c>
      <c r="G95" s="289">
        <f t="shared" si="52"/>
        <v>1.0000000000000002</v>
      </c>
      <c r="H95" s="288">
        <f t="shared" si="52"/>
        <v>1</v>
      </c>
      <c r="I95" s="289">
        <f t="shared" si="52"/>
        <v>1</v>
      </c>
      <c r="J95" s="288">
        <f t="shared" si="52"/>
        <v>1</v>
      </c>
      <c r="K95" s="288">
        <f t="shared" si="52"/>
        <v>1</v>
      </c>
      <c r="L95" s="288">
        <f t="shared" si="52"/>
        <v>1</v>
      </c>
      <c r="M95" s="289">
        <f t="shared" si="52"/>
        <v>1</v>
      </c>
      <c r="N95" s="288">
        <f t="shared" si="52"/>
        <v>1</v>
      </c>
      <c r="O95" s="289">
        <f t="shared" si="52"/>
        <v>1.0000000000000002</v>
      </c>
      <c r="P95" s="288">
        <f t="shared" si="52"/>
        <v>0.99999999999999989</v>
      </c>
      <c r="Q95" s="289">
        <f t="shared" si="52"/>
        <v>0.99999999999999989</v>
      </c>
      <c r="R95" s="288">
        <f t="shared" si="52"/>
        <v>0.99999999999999978</v>
      </c>
      <c r="S95" s="289">
        <f t="shared" si="52"/>
        <v>0.99999999999999989</v>
      </c>
      <c r="T95" s="288">
        <f t="shared" si="52"/>
        <v>1</v>
      </c>
      <c r="U95" s="289">
        <f t="shared" si="52"/>
        <v>0.99999999999999989</v>
      </c>
      <c r="V95" s="288">
        <f t="shared" si="52"/>
        <v>0.99999999999999989</v>
      </c>
      <c r="W95" s="289">
        <f t="shared" si="52"/>
        <v>1</v>
      </c>
      <c r="X95" s="288">
        <f t="shared" si="52"/>
        <v>1</v>
      </c>
      <c r="Y95" s="289">
        <f t="shared" si="52"/>
        <v>1</v>
      </c>
      <c r="Z95" s="288">
        <f t="shared" si="52"/>
        <v>1</v>
      </c>
      <c r="AA95" s="288">
        <f t="shared" si="52"/>
        <v>1</v>
      </c>
      <c r="AB95" s="288">
        <f t="shared" si="52"/>
        <v>0.99999999999999989</v>
      </c>
      <c r="AC95" s="290">
        <f t="shared" si="52"/>
        <v>1</v>
      </c>
      <c r="AD95" s="291"/>
    </row>
    <row r="96" spans="1:30" ht="14" thickTop="1" x14ac:dyDescent="0.1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G1" zoomScale="90" zoomScaleNormal="90" zoomScalePageLayoutView="90" workbookViewId="0">
      <selection activeCell="E14" sqref="E14"/>
    </sheetView>
  </sheetViews>
  <sheetFormatPr baseColWidth="10" defaultColWidth="8.83203125" defaultRowHeight="13" x14ac:dyDescent="0.15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2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SUM(Daily!B133,Daily!B350,Daily!B567,Daily!B784)</f>
        <v>0</v>
      </c>
      <c r="C7" s="42">
        <f>SUM(Daily!C133,Daily!C350,Daily!C567,Daily!C784)</f>
        <v>0</v>
      </c>
      <c r="D7" s="35">
        <f>SUM(Daily!D133,Daily!D350,Daily!D567,Daily!D784)</f>
        <v>0</v>
      </c>
      <c r="E7" s="42">
        <f>SUM(Daily!E133,Daily!E350,Daily!E567,Daily!E784)</f>
        <v>0</v>
      </c>
      <c r="F7" s="35">
        <f>SUM(Daily!F133,Daily!F350,Daily!F567,Daily!F784)</f>
        <v>0</v>
      </c>
      <c r="G7" s="42">
        <f>SUM(Daily!G133,Daily!G350,Daily!G567,Daily!G784)</f>
        <v>0</v>
      </c>
      <c r="H7" s="35">
        <f>SUM(Daily!H133,Daily!H350,Daily!H567,Daily!H784)</f>
        <v>0</v>
      </c>
      <c r="I7" s="42">
        <f>SUM(Daily!I133,Daily!I350,Daily!I567,Daily!I784)</f>
        <v>0</v>
      </c>
      <c r="J7" s="35">
        <f>SUM(Daily!J133,Daily!J350,Daily!J567,Daily!J784)</f>
        <v>0</v>
      </c>
      <c r="K7" s="42">
        <f>SUM(Daily!K133,Daily!K350,Daily!K567,Daily!K784)</f>
        <v>0</v>
      </c>
      <c r="L7" s="35">
        <f>SUM(Daily!L133,Daily!L350,Daily!L567,Daily!L784)</f>
        <v>0</v>
      </c>
      <c r="M7" s="42">
        <f>SUM(Daily!M133,Daily!M350,Daily!M567,Daily!M784)</f>
        <v>0</v>
      </c>
      <c r="N7" s="35">
        <f>SUM(Daily!N133,Daily!N350,Daily!N567,Daily!N784)</f>
        <v>0</v>
      </c>
      <c r="O7" s="42">
        <f>SUM(Daily!O133,Daily!O350,Daily!O567,Daily!O784)</f>
        <v>0</v>
      </c>
      <c r="P7" s="35">
        <f>SUM(Daily!P133,Daily!P350,Daily!P567,Daily!P784)</f>
        <v>0</v>
      </c>
      <c r="Q7" s="42">
        <f>SUM(Daily!Q133,Daily!Q350,Daily!Q567,Daily!Q784)</f>
        <v>0</v>
      </c>
      <c r="R7" s="35">
        <f>SUM(Daily!R133,Daily!R350,Daily!R567,Daily!R784)</f>
        <v>0</v>
      </c>
      <c r="S7" s="42">
        <f>SUM(Daily!S133,Daily!S350,Daily!S567,Daily!S784)</f>
        <v>0</v>
      </c>
      <c r="T7" s="35">
        <f>SUM(Daily!T133,Daily!T350,Daily!T567,Daily!T784)</f>
        <v>0</v>
      </c>
      <c r="U7" s="42">
        <f>SUM(Daily!U133,Daily!U350,Daily!U567,Daily!U784)</f>
        <v>0</v>
      </c>
      <c r="V7" s="35">
        <f>SUM(Daily!V133,Daily!V350,Daily!V567,Daily!V784)</f>
        <v>0</v>
      </c>
      <c r="W7" s="42">
        <f>SUM(Daily!W133,Daily!W350,Daily!W567,Daily!W784)</f>
        <v>0</v>
      </c>
      <c r="X7" s="35">
        <f>SUM(Daily!X133,Daily!X350,Daily!X567,Daily!X784)</f>
        <v>0</v>
      </c>
      <c r="Y7" s="42">
        <f>SUM(Daily!Y133,Daily!Y350,Daily!Y567,Daily!Y784)</f>
        <v>0</v>
      </c>
      <c r="Z7" s="35">
        <f>SUM(Daily!Z133,Daily!Z350,Daily!Z567,Daily!Z784)</f>
        <v>0</v>
      </c>
      <c r="AA7" s="42">
        <f>SUM(Daily!AA133,Daily!AA350,Daily!AA567,Daily!AA784)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15">
      <c r="A8" s="94" t="s">
        <v>17</v>
      </c>
      <c r="B8" s="3">
        <f>SUM(Daily!B134,Daily!B351,Daily!B568,Daily!B785)</f>
        <v>670</v>
      </c>
      <c r="C8" s="32">
        <f>SUM(Daily!C134,Daily!C351,Daily!C568,Daily!C785)</f>
        <v>0</v>
      </c>
      <c r="D8" s="3">
        <f>SUM(Daily!D134,Daily!D351,Daily!D568,Daily!D785)</f>
        <v>339</v>
      </c>
      <c r="E8" s="32">
        <f>SUM(Daily!E134,Daily!E351,Daily!E568,Daily!E785)</f>
        <v>1</v>
      </c>
      <c r="F8" s="3">
        <f>SUM(Daily!F134,Daily!F351,Daily!F568,Daily!F785)</f>
        <v>860</v>
      </c>
      <c r="G8" s="32">
        <f>SUM(Daily!G134,Daily!G351,Daily!G568,Daily!G785)</f>
        <v>10</v>
      </c>
      <c r="H8" s="3">
        <f>SUM(Daily!H134,Daily!H351,Daily!H568,Daily!H785)</f>
        <v>655</v>
      </c>
      <c r="I8" s="32">
        <f>SUM(Daily!I134,Daily!I351,Daily!I568,Daily!I785)</f>
        <v>76</v>
      </c>
      <c r="J8" s="3">
        <f>SUM(Daily!J134,Daily!J351,Daily!J568,Daily!J785)</f>
        <v>36</v>
      </c>
      <c r="K8" s="32">
        <f>SUM(Daily!K134,Daily!K351,Daily!K568,Daily!K785)</f>
        <v>14</v>
      </c>
      <c r="L8" s="3">
        <f>SUM(Daily!L134,Daily!L351,Daily!L568,Daily!L785)</f>
        <v>39</v>
      </c>
      <c r="M8" s="32">
        <f>SUM(Daily!M134,Daily!M351,Daily!M568,Daily!M785)</f>
        <v>44</v>
      </c>
      <c r="N8" s="3">
        <f>SUM(Daily!N134,Daily!N351,Daily!N568,Daily!N785)</f>
        <v>195</v>
      </c>
      <c r="O8" s="32">
        <f>SUM(Daily!O134,Daily!O351,Daily!O568,Daily!O785)</f>
        <v>29</v>
      </c>
      <c r="P8" s="3">
        <f>SUM(Daily!P134,Daily!P351,Daily!P568,Daily!P785)</f>
        <v>65</v>
      </c>
      <c r="Q8" s="32">
        <f>SUM(Daily!Q134,Daily!Q351,Daily!Q568,Daily!Q785)</f>
        <v>26</v>
      </c>
      <c r="R8" s="3">
        <f>SUM(Daily!R134,Daily!R351,Daily!R568,Daily!R785)</f>
        <v>22</v>
      </c>
      <c r="S8" s="32">
        <f>SUM(Daily!S134,Daily!S351,Daily!S568,Daily!S785)</f>
        <v>20</v>
      </c>
      <c r="T8" s="3">
        <f>SUM(Daily!T134,Daily!T351,Daily!T568,Daily!T785)</f>
        <v>1</v>
      </c>
      <c r="U8" s="32">
        <f>SUM(Daily!U134,Daily!U351,Daily!U568,Daily!U785)</f>
        <v>0</v>
      </c>
      <c r="V8" s="3">
        <f>SUM(Daily!V134,Daily!V351,Daily!V568,Daily!V785)</f>
        <v>0</v>
      </c>
      <c r="W8" s="32">
        <f>SUM(Daily!W134,Daily!W351,Daily!W568,Daily!W785)</f>
        <v>0</v>
      </c>
      <c r="X8" s="3">
        <f>SUM(Daily!X134,Daily!X351,Daily!X568,Daily!X785)</f>
        <v>0</v>
      </c>
      <c r="Y8" s="32">
        <f>SUM(Daily!Y134,Daily!Y351,Daily!Y568,Daily!Y785)</f>
        <v>0</v>
      </c>
      <c r="Z8" s="3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2882</v>
      </c>
      <c r="AC8" s="7">
        <f t="shared" ref="AB8:AC30" si="0">C8+E8+G8+I8+K8+M8+O8+Q8+S8+U8+W8+Y8+AA8</f>
        <v>220</v>
      </c>
    </row>
    <row r="9" spans="1:29" x14ac:dyDescent="0.15">
      <c r="A9" s="95" t="s">
        <v>18</v>
      </c>
      <c r="B9" s="3">
        <f>SUM(Daily!B135,Daily!B352,Daily!B569,Daily!B786)</f>
        <v>2111</v>
      </c>
      <c r="C9" s="32">
        <f>SUM(Daily!C135,Daily!C352,Daily!C569,Daily!C786)</f>
        <v>0</v>
      </c>
      <c r="D9" s="3">
        <f>SUM(Daily!D135,Daily!D352,Daily!D569,Daily!D786)</f>
        <v>1039</v>
      </c>
      <c r="E9" s="32">
        <f>SUM(Daily!E135,Daily!E352,Daily!E569,Daily!E786)</f>
        <v>7</v>
      </c>
      <c r="F9" s="3">
        <f>SUM(Daily!F135,Daily!F352,Daily!F569,Daily!F786)</f>
        <v>2328</v>
      </c>
      <c r="G9" s="32">
        <f>SUM(Daily!G135,Daily!G352,Daily!G569,Daily!G786)</f>
        <v>48</v>
      </c>
      <c r="H9" s="3">
        <f>SUM(Daily!H135,Daily!H352,Daily!H569,Daily!H786)</f>
        <v>2060</v>
      </c>
      <c r="I9" s="32">
        <f>SUM(Daily!I135,Daily!I352,Daily!I569,Daily!I786)</f>
        <v>392</v>
      </c>
      <c r="J9" s="3">
        <f>SUM(Daily!J135,Daily!J352,Daily!J569,Daily!J786)</f>
        <v>222</v>
      </c>
      <c r="K9" s="32">
        <f>SUM(Daily!K135,Daily!K352,Daily!K569,Daily!K786)</f>
        <v>130</v>
      </c>
      <c r="L9" s="3">
        <f>SUM(Daily!L135,Daily!L352,Daily!L569,Daily!L786)</f>
        <v>277</v>
      </c>
      <c r="M9" s="32">
        <f>SUM(Daily!M135,Daily!M352,Daily!M569,Daily!M786)</f>
        <v>536</v>
      </c>
      <c r="N9" s="3">
        <f>SUM(Daily!N135,Daily!N352,Daily!N569,Daily!N786)</f>
        <v>1347</v>
      </c>
      <c r="O9" s="32">
        <f>SUM(Daily!O135,Daily!O352,Daily!O569,Daily!O786)</f>
        <v>1230</v>
      </c>
      <c r="P9" s="3">
        <f>SUM(Daily!P135,Daily!P352,Daily!P569,Daily!P786)</f>
        <v>682</v>
      </c>
      <c r="Q9" s="32">
        <f>SUM(Daily!Q135,Daily!Q352,Daily!Q569,Daily!Q786)</f>
        <v>951</v>
      </c>
      <c r="R9" s="3">
        <f>SUM(Daily!R135,Daily!R352,Daily!R569,Daily!R786)</f>
        <v>667</v>
      </c>
      <c r="S9" s="32">
        <f>SUM(Daily!S135,Daily!S352,Daily!S569,Daily!S786)</f>
        <v>655</v>
      </c>
      <c r="T9" s="3">
        <f>SUM(Daily!T135,Daily!T352,Daily!T569,Daily!T786)</f>
        <v>68</v>
      </c>
      <c r="U9" s="32">
        <f>SUM(Daily!U135,Daily!U352,Daily!U569,Daily!U786)</f>
        <v>321</v>
      </c>
      <c r="V9" s="3">
        <f>SUM(Daily!V135,Daily!V352,Daily!V569,Daily!V786)</f>
        <v>601</v>
      </c>
      <c r="W9" s="32">
        <f>SUM(Daily!W135,Daily!W352,Daily!W569,Daily!W786)</f>
        <v>877</v>
      </c>
      <c r="X9" s="3">
        <f>SUM(Daily!X135,Daily!X352,Daily!X569,Daily!X786)</f>
        <v>535</v>
      </c>
      <c r="Y9" s="32">
        <f>SUM(Daily!Y135,Daily!Y352,Daily!Y569,Daily!Y786)</f>
        <v>519</v>
      </c>
      <c r="Z9" s="3">
        <f>SUM(Daily!Z135,Daily!Z352,Daily!Z569,Daily!Z786)</f>
        <v>1503</v>
      </c>
      <c r="AA9" s="32">
        <f>SUM(Daily!AA135,Daily!AA352,Daily!AA569,Daily!AA786)</f>
        <v>1068</v>
      </c>
      <c r="AB9" s="11">
        <f t="shared" si="0"/>
        <v>13440</v>
      </c>
      <c r="AC9" s="7">
        <f t="shared" si="0"/>
        <v>6734</v>
      </c>
    </row>
    <row r="10" spans="1:29" x14ac:dyDescent="0.15">
      <c r="A10" s="94" t="s">
        <v>19</v>
      </c>
      <c r="B10" s="3">
        <f>SUM(Daily!B136,Daily!B353,Daily!B570,Daily!B787)</f>
        <v>2797</v>
      </c>
      <c r="C10" s="32">
        <f>SUM(Daily!C136,Daily!C353,Daily!C570,Daily!C787)</f>
        <v>718</v>
      </c>
      <c r="D10" s="3">
        <f>SUM(Daily!D136,Daily!D353,Daily!D570,Daily!D787)</f>
        <v>1358</v>
      </c>
      <c r="E10" s="32">
        <f>SUM(Daily!E136,Daily!E353,Daily!E570,Daily!E787)</f>
        <v>588</v>
      </c>
      <c r="F10" s="3">
        <f>SUM(Daily!F136,Daily!F353,Daily!F570,Daily!F787)</f>
        <v>2146</v>
      </c>
      <c r="G10" s="32">
        <f>SUM(Daily!G136,Daily!G353,Daily!G570,Daily!G787)</f>
        <v>847</v>
      </c>
      <c r="H10" s="3">
        <f>SUM(Daily!H136,Daily!H353,Daily!H570,Daily!H787)</f>
        <v>2585</v>
      </c>
      <c r="I10" s="32">
        <f>SUM(Daily!I136,Daily!I353,Daily!I570,Daily!I787)</f>
        <v>1672</v>
      </c>
      <c r="J10" s="3">
        <f>SUM(Daily!J136,Daily!J353,Daily!J570,Daily!J787)</f>
        <v>367</v>
      </c>
      <c r="K10" s="32">
        <f>SUM(Daily!K136,Daily!K353,Daily!K570,Daily!K787)</f>
        <v>698</v>
      </c>
      <c r="L10" s="3">
        <f>SUM(Daily!L136,Daily!L353,Daily!L570,Daily!L787)</f>
        <v>716</v>
      </c>
      <c r="M10" s="32">
        <f>SUM(Daily!M136,Daily!M353,Daily!M570,Daily!M787)</f>
        <v>1408</v>
      </c>
      <c r="N10" s="3">
        <f>SUM(Daily!N136,Daily!N353,Daily!N570,Daily!N787)</f>
        <v>2357</v>
      </c>
      <c r="O10" s="32">
        <f>SUM(Daily!O136,Daily!O353,Daily!O570,Daily!O787)</f>
        <v>2926</v>
      </c>
      <c r="P10" s="3">
        <f>SUM(Daily!P136,Daily!P353,Daily!P570,Daily!P787)</f>
        <v>1605</v>
      </c>
      <c r="Q10" s="32">
        <f>SUM(Daily!Q136,Daily!Q353,Daily!Q570,Daily!Q787)</f>
        <v>1702</v>
      </c>
      <c r="R10" s="3">
        <f>SUM(Daily!R136,Daily!R353,Daily!R570,Daily!R787)</f>
        <v>1690</v>
      </c>
      <c r="S10" s="32">
        <f>SUM(Daily!S136,Daily!S353,Daily!S570,Daily!S787)</f>
        <v>1477</v>
      </c>
      <c r="T10" s="3">
        <f>SUM(Daily!T136,Daily!T353,Daily!T570,Daily!T787)</f>
        <v>169</v>
      </c>
      <c r="U10" s="32">
        <f>SUM(Daily!U136,Daily!U353,Daily!U570,Daily!U787)</f>
        <v>711</v>
      </c>
      <c r="V10" s="3">
        <f>SUM(Daily!V136,Daily!V353,Daily!V570,Daily!V787)</f>
        <v>1158</v>
      </c>
      <c r="W10" s="32">
        <f>SUM(Daily!W136,Daily!W353,Daily!W570,Daily!W787)</f>
        <v>1879</v>
      </c>
      <c r="X10" s="3">
        <f>SUM(Daily!X136,Daily!X353,Daily!X570,Daily!X787)</f>
        <v>1171</v>
      </c>
      <c r="Y10" s="32">
        <f>SUM(Daily!Y136,Daily!Y353,Daily!Y570,Daily!Y787)</f>
        <v>1207</v>
      </c>
      <c r="Z10" s="3">
        <f>SUM(Daily!Z136,Daily!Z353,Daily!Z570,Daily!Z787)</f>
        <v>2453</v>
      </c>
      <c r="AA10" s="32">
        <f>SUM(Daily!AA136,Daily!AA353,Daily!AA570,Daily!AA787)</f>
        <v>2555</v>
      </c>
      <c r="AB10" s="11">
        <f t="shared" si="0"/>
        <v>20572</v>
      </c>
      <c r="AC10" s="7">
        <f t="shared" si="0"/>
        <v>18388</v>
      </c>
    </row>
    <row r="11" spans="1:29" x14ac:dyDescent="0.15">
      <c r="A11" s="95" t="s">
        <v>20</v>
      </c>
      <c r="B11" s="3">
        <f>SUM(Daily!B137,Daily!B354,Daily!B571,Daily!B788)</f>
        <v>2330</v>
      </c>
      <c r="C11" s="32">
        <f>SUM(Daily!C137,Daily!C354,Daily!C571,Daily!C788)</f>
        <v>1763</v>
      </c>
      <c r="D11" s="3">
        <f>SUM(Daily!D137,Daily!D354,Daily!D571,Daily!D788)</f>
        <v>1084</v>
      </c>
      <c r="E11" s="32">
        <f>SUM(Daily!E137,Daily!E354,Daily!E571,Daily!E788)</f>
        <v>1224</v>
      </c>
      <c r="F11" s="3">
        <f>SUM(Daily!F137,Daily!F354,Daily!F571,Daily!F788)</f>
        <v>2038</v>
      </c>
      <c r="G11" s="32">
        <f>SUM(Daily!G137,Daily!G354,Daily!G571,Daily!G788)</f>
        <v>1401</v>
      </c>
      <c r="H11" s="3">
        <f>SUM(Daily!H137,Daily!H354,Daily!H571,Daily!H788)</f>
        <v>2747</v>
      </c>
      <c r="I11" s="32">
        <f>SUM(Daily!I137,Daily!I354,Daily!I571,Daily!I788)</f>
        <v>2191</v>
      </c>
      <c r="J11" s="3">
        <f>SUM(Daily!J137,Daily!J354,Daily!J571,Daily!J788)</f>
        <v>436</v>
      </c>
      <c r="K11" s="32">
        <f>SUM(Daily!K137,Daily!K354,Daily!K571,Daily!K788)</f>
        <v>868</v>
      </c>
      <c r="L11" s="3">
        <f>SUM(Daily!L137,Daily!L354,Daily!L571,Daily!L788)</f>
        <v>762</v>
      </c>
      <c r="M11" s="32">
        <f>SUM(Daily!M137,Daily!M354,Daily!M571,Daily!M788)</f>
        <v>1860</v>
      </c>
      <c r="N11" s="3">
        <f>SUM(Daily!N137,Daily!N354,Daily!N571,Daily!N788)</f>
        <v>2524</v>
      </c>
      <c r="O11" s="32">
        <f>SUM(Daily!O137,Daily!O354,Daily!O571,Daily!O788)</f>
        <v>3184</v>
      </c>
      <c r="P11" s="3">
        <f>SUM(Daily!P137,Daily!P354,Daily!P571,Daily!P788)</f>
        <v>1666</v>
      </c>
      <c r="Q11" s="32">
        <f>SUM(Daily!Q137,Daily!Q354,Daily!Q571,Daily!Q788)</f>
        <v>1525</v>
      </c>
      <c r="R11" s="3">
        <f>SUM(Daily!R137,Daily!R354,Daily!R571,Daily!R788)</f>
        <v>2022</v>
      </c>
      <c r="S11" s="32">
        <f>SUM(Daily!S137,Daily!S354,Daily!S571,Daily!S788)</f>
        <v>1380</v>
      </c>
      <c r="T11" s="3">
        <f>SUM(Daily!T137,Daily!T354,Daily!T571,Daily!T788)</f>
        <v>273</v>
      </c>
      <c r="U11" s="32">
        <f>SUM(Daily!U137,Daily!U354,Daily!U571,Daily!U788)</f>
        <v>875</v>
      </c>
      <c r="V11" s="3">
        <f>SUM(Daily!V137,Daily!V354,Daily!V571,Daily!V788)</f>
        <v>1288</v>
      </c>
      <c r="W11" s="32">
        <f>SUM(Daily!W137,Daily!W354,Daily!W571,Daily!W788)</f>
        <v>2096</v>
      </c>
      <c r="X11" s="3">
        <f>SUM(Daily!X137,Daily!X354,Daily!X571,Daily!X788)</f>
        <v>1334</v>
      </c>
      <c r="Y11" s="32">
        <f>SUM(Daily!Y137,Daily!Y354,Daily!Y571,Daily!Y788)</f>
        <v>1538</v>
      </c>
      <c r="Z11" s="3">
        <f>SUM(Daily!Z137,Daily!Z354,Daily!Z571,Daily!Z788)</f>
        <v>2466</v>
      </c>
      <c r="AA11" s="32">
        <f>SUM(Daily!AA137,Daily!AA354,Daily!AA571,Daily!AA788)</f>
        <v>2543</v>
      </c>
      <c r="AB11" s="11">
        <f t="shared" si="0"/>
        <v>20970</v>
      </c>
      <c r="AC11" s="7">
        <f t="shared" si="0"/>
        <v>22448</v>
      </c>
    </row>
    <row r="12" spans="1:29" x14ac:dyDescent="0.15">
      <c r="A12" s="94" t="s">
        <v>21</v>
      </c>
      <c r="B12" s="3">
        <f>SUM(Daily!B138,Daily!B355,Daily!B572,Daily!B789)</f>
        <v>2468</v>
      </c>
      <c r="C12" s="32">
        <f>SUM(Daily!C138,Daily!C355,Daily!C572,Daily!C789)</f>
        <v>1857</v>
      </c>
      <c r="D12" s="3">
        <f>SUM(Daily!D138,Daily!D355,Daily!D572,Daily!D789)</f>
        <v>1033</v>
      </c>
      <c r="E12" s="32">
        <f>SUM(Daily!E138,Daily!E355,Daily!E572,Daily!E789)</f>
        <v>1049</v>
      </c>
      <c r="F12" s="3">
        <f>SUM(Daily!F138,Daily!F355,Daily!F572,Daily!F789)</f>
        <v>2121</v>
      </c>
      <c r="G12" s="32">
        <f>SUM(Daily!G138,Daily!G355,Daily!G572,Daily!G789)</f>
        <v>1091</v>
      </c>
      <c r="H12" s="3">
        <f>SUM(Daily!H138,Daily!H355,Daily!H572,Daily!H789)</f>
        <v>2735</v>
      </c>
      <c r="I12" s="32">
        <f>SUM(Daily!I138,Daily!I355,Daily!I572,Daily!I789)</f>
        <v>2095</v>
      </c>
      <c r="J12" s="3">
        <f>SUM(Daily!J138,Daily!J355,Daily!J572,Daily!J789)</f>
        <v>439</v>
      </c>
      <c r="K12" s="32">
        <f>SUM(Daily!K138,Daily!K355,Daily!K572,Daily!K789)</f>
        <v>838</v>
      </c>
      <c r="L12" s="3">
        <f>SUM(Daily!L138,Daily!L355,Daily!L572,Daily!L789)</f>
        <v>854</v>
      </c>
      <c r="M12" s="32">
        <f>SUM(Daily!M138,Daily!M355,Daily!M572,Daily!M789)</f>
        <v>1664</v>
      </c>
      <c r="N12" s="3">
        <f>SUM(Daily!N138,Daily!N355,Daily!N572,Daily!N789)</f>
        <v>2533</v>
      </c>
      <c r="O12" s="32">
        <f>SUM(Daily!O138,Daily!O355,Daily!O572,Daily!O789)</f>
        <v>2919</v>
      </c>
      <c r="P12" s="3">
        <f>SUM(Daily!P138,Daily!P355,Daily!P572,Daily!P789)</f>
        <v>1532</v>
      </c>
      <c r="Q12" s="32">
        <f>SUM(Daily!Q138,Daily!Q355,Daily!Q572,Daily!Q789)</f>
        <v>1417</v>
      </c>
      <c r="R12" s="3">
        <f>SUM(Daily!R138,Daily!R355,Daily!R572,Daily!R789)</f>
        <v>2088</v>
      </c>
      <c r="S12" s="32">
        <f>SUM(Daily!S138,Daily!S355,Daily!S572,Daily!S789)</f>
        <v>1416</v>
      </c>
      <c r="T12" s="3">
        <f>SUM(Daily!T138,Daily!T355,Daily!T572,Daily!T789)</f>
        <v>242</v>
      </c>
      <c r="U12" s="32">
        <f>SUM(Daily!U138,Daily!U355,Daily!U572,Daily!U789)</f>
        <v>675</v>
      </c>
      <c r="V12" s="3">
        <f>SUM(Daily!V138,Daily!V355,Daily!V572,Daily!V789)</f>
        <v>1167</v>
      </c>
      <c r="W12" s="32">
        <f>SUM(Daily!W138,Daily!W355,Daily!W572,Daily!W789)</f>
        <v>1812</v>
      </c>
      <c r="X12" s="3">
        <f>SUM(Daily!X138,Daily!X355,Daily!X572,Daily!X789)</f>
        <v>1270</v>
      </c>
      <c r="Y12" s="32">
        <f>SUM(Daily!Y138,Daily!Y355,Daily!Y572,Daily!Y789)</f>
        <v>1011</v>
      </c>
      <c r="Z12" s="3">
        <f>SUM(Daily!Z138,Daily!Z355,Daily!Z572,Daily!Z789)</f>
        <v>2101</v>
      </c>
      <c r="AA12" s="32">
        <f>SUM(Daily!AA138,Daily!AA355,Daily!AA572,Daily!AA789)</f>
        <v>2255</v>
      </c>
      <c r="AB12" s="11">
        <f t="shared" si="0"/>
        <v>20583</v>
      </c>
      <c r="AC12" s="7">
        <f t="shared" si="0"/>
        <v>20099</v>
      </c>
    </row>
    <row r="13" spans="1:29" x14ac:dyDescent="0.15">
      <c r="A13" s="95" t="s">
        <v>22</v>
      </c>
      <c r="B13" s="3">
        <f>SUM(Daily!B139,Daily!B356,Daily!B573,Daily!B790)</f>
        <v>2344</v>
      </c>
      <c r="C13" s="32">
        <f>SUM(Daily!C139,Daily!C356,Daily!C573,Daily!C790)</f>
        <v>2615</v>
      </c>
      <c r="D13" s="3">
        <f>SUM(Daily!D139,Daily!D356,Daily!D573,Daily!D790)</f>
        <v>1094</v>
      </c>
      <c r="E13" s="32">
        <f>SUM(Daily!E139,Daily!E356,Daily!E573,Daily!E790)</f>
        <v>883</v>
      </c>
      <c r="F13" s="3">
        <f>SUM(Daily!F139,Daily!F356,Daily!F573,Daily!F790)</f>
        <v>2710</v>
      </c>
      <c r="G13" s="32">
        <f>SUM(Daily!G139,Daily!G356,Daily!G573,Daily!G790)</f>
        <v>995</v>
      </c>
      <c r="H13" s="3">
        <f>SUM(Daily!H139,Daily!H356,Daily!H573,Daily!H790)</f>
        <v>2815</v>
      </c>
      <c r="I13" s="32">
        <f>SUM(Daily!I139,Daily!I356,Daily!I573,Daily!I790)</f>
        <v>2321</v>
      </c>
      <c r="J13" s="3">
        <f>SUM(Daily!J139,Daily!J356,Daily!J573,Daily!J790)</f>
        <v>483</v>
      </c>
      <c r="K13" s="32">
        <f>SUM(Daily!K139,Daily!K356,Daily!K573,Daily!K790)</f>
        <v>891</v>
      </c>
      <c r="L13" s="3">
        <f>SUM(Daily!L139,Daily!L356,Daily!L573,Daily!L790)</f>
        <v>933</v>
      </c>
      <c r="M13" s="32">
        <f>SUM(Daily!M139,Daily!M356,Daily!M573,Daily!M790)</f>
        <v>1815</v>
      </c>
      <c r="N13" s="3">
        <f>SUM(Daily!N139,Daily!N356,Daily!N573,Daily!N790)</f>
        <v>2440</v>
      </c>
      <c r="O13" s="32">
        <f>SUM(Daily!O139,Daily!O356,Daily!O573,Daily!O790)</f>
        <v>3095</v>
      </c>
      <c r="P13" s="3">
        <f>SUM(Daily!P139,Daily!P356,Daily!P573,Daily!P790)</f>
        <v>1398</v>
      </c>
      <c r="Q13" s="32">
        <f>SUM(Daily!Q139,Daily!Q356,Daily!Q573,Daily!Q790)</f>
        <v>1272</v>
      </c>
      <c r="R13" s="3">
        <f>SUM(Daily!R139,Daily!R356,Daily!R573,Daily!R790)</f>
        <v>1953</v>
      </c>
      <c r="S13" s="32">
        <f>SUM(Daily!S139,Daily!S356,Daily!S573,Daily!S790)</f>
        <v>1300</v>
      </c>
      <c r="T13" s="3">
        <f>SUM(Daily!T139,Daily!T356,Daily!T573,Daily!T790)</f>
        <v>229</v>
      </c>
      <c r="U13" s="32">
        <f>SUM(Daily!U139,Daily!U356,Daily!U573,Daily!U790)</f>
        <v>464</v>
      </c>
      <c r="V13" s="3">
        <f>SUM(Daily!V139,Daily!V356,Daily!V573,Daily!V790)</f>
        <v>1261</v>
      </c>
      <c r="W13" s="32">
        <f>SUM(Daily!W139,Daily!W356,Daily!W573,Daily!W790)</f>
        <v>1895</v>
      </c>
      <c r="X13" s="3">
        <f>SUM(Daily!X139,Daily!X356,Daily!X573,Daily!X790)</f>
        <v>1175</v>
      </c>
      <c r="Y13" s="32">
        <f>SUM(Daily!Y139,Daily!Y356,Daily!Y573,Daily!Y790)</f>
        <v>923</v>
      </c>
      <c r="Z13" s="3">
        <f>SUM(Daily!Z139,Daily!Z356,Daily!Z573,Daily!Z790)</f>
        <v>2129</v>
      </c>
      <c r="AA13" s="32">
        <f>SUM(Daily!AA139,Daily!AA356,Daily!AA573,Daily!AA790)</f>
        <v>2489</v>
      </c>
      <c r="AB13" s="11">
        <f t="shared" si="0"/>
        <v>20964</v>
      </c>
      <c r="AC13" s="7">
        <f t="shared" si="0"/>
        <v>20958</v>
      </c>
    </row>
    <row r="14" spans="1:29" x14ac:dyDescent="0.15">
      <c r="A14" s="94" t="s">
        <v>23</v>
      </c>
      <c r="B14" s="3">
        <f>SUM(Daily!B140,Daily!B357,Daily!B574,Daily!B791)</f>
        <v>2209</v>
      </c>
      <c r="C14" s="32">
        <f>SUM(Daily!C140,Daily!C357,Daily!C574,Daily!C791)</f>
        <v>2071</v>
      </c>
      <c r="D14" s="3">
        <f>SUM(Daily!D140,Daily!D357,Daily!D574,Daily!D791)</f>
        <v>921</v>
      </c>
      <c r="E14" s="32">
        <f>SUM(Daily!E140,Daily!E357,Daily!E574,Daily!E791)</f>
        <v>876</v>
      </c>
      <c r="F14" s="3">
        <f>SUM(Daily!F140,Daily!F357,Daily!F574,Daily!F791)</f>
        <v>2081</v>
      </c>
      <c r="G14" s="32">
        <f>SUM(Daily!G140,Daily!G357,Daily!G574,Daily!G791)</f>
        <v>952</v>
      </c>
      <c r="H14" s="3">
        <f>SUM(Daily!H140,Daily!H357,Daily!H574,Daily!H791)</f>
        <v>2354</v>
      </c>
      <c r="I14" s="32">
        <f>SUM(Daily!I140,Daily!I357,Daily!I574,Daily!I791)</f>
        <v>2384</v>
      </c>
      <c r="J14" s="3">
        <f>SUM(Daily!J140,Daily!J357,Daily!J574,Daily!J791)</f>
        <v>538</v>
      </c>
      <c r="K14" s="32">
        <f>SUM(Daily!K140,Daily!K357,Daily!K574,Daily!K791)</f>
        <v>843</v>
      </c>
      <c r="L14" s="3">
        <f>SUM(Daily!L140,Daily!L357,Daily!L574,Daily!L791)</f>
        <v>948</v>
      </c>
      <c r="M14" s="32">
        <f>SUM(Daily!M140,Daily!M357,Daily!M574,Daily!M791)</f>
        <v>1684</v>
      </c>
      <c r="N14" s="3">
        <f>SUM(Daily!N140,Daily!N357,Daily!N574,Daily!N791)</f>
        <v>2299</v>
      </c>
      <c r="O14" s="32">
        <f>SUM(Daily!O140,Daily!O357,Daily!O574,Daily!O791)</f>
        <v>2977</v>
      </c>
      <c r="P14" s="3">
        <f>SUM(Daily!P140,Daily!P357,Daily!P574,Daily!P791)</f>
        <v>1236</v>
      </c>
      <c r="Q14" s="32">
        <f>SUM(Daily!Q140,Daily!Q357,Daily!Q574,Daily!Q791)</f>
        <v>1227</v>
      </c>
      <c r="R14" s="3">
        <f>SUM(Daily!R140,Daily!R357,Daily!R574,Daily!R791)</f>
        <v>1975</v>
      </c>
      <c r="S14" s="32">
        <f>SUM(Daily!S140,Daily!S357,Daily!S574,Daily!S791)</f>
        <v>1573</v>
      </c>
      <c r="T14" s="3">
        <f>SUM(Daily!T140,Daily!T357,Daily!T574,Daily!T791)</f>
        <v>434</v>
      </c>
      <c r="U14" s="32">
        <f>SUM(Daily!U140,Daily!U357,Daily!U574,Daily!U791)</f>
        <v>376</v>
      </c>
      <c r="V14" s="3">
        <f>SUM(Daily!V140,Daily!V357,Daily!V574,Daily!V791)</f>
        <v>1227</v>
      </c>
      <c r="W14" s="32">
        <f>SUM(Daily!W140,Daily!W357,Daily!W574,Daily!W791)</f>
        <v>1938</v>
      </c>
      <c r="X14" s="3">
        <f>SUM(Daily!X140,Daily!X357,Daily!X574,Daily!X791)</f>
        <v>1056</v>
      </c>
      <c r="Y14" s="32">
        <f>SUM(Daily!Y140,Daily!Y357,Daily!Y574,Daily!Y791)</f>
        <v>836</v>
      </c>
      <c r="Z14" s="3">
        <f>SUM(Daily!Z140,Daily!Z357,Daily!Z574,Daily!Z791)</f>
        <v>2436</v>
      </c>
      <c r="AA14" s="32">
        <f>SUM(Daily!AA140,Daily!AA357,Daily!AA574,Daily!AA791)</f>
        <v>2767</v>
      </c>
      <c r="AB14" s="11">
        <f t="shared" si="0"/>
        <v>19714</v>
      </c>
      <c r="AC14" s="7">
        <f t="shared" si="0"/>
        <v>20504</v>
      </c>
    </row>
    <row r="15" spans="1:29" x14ac:dyDescent="0.15">
      <c r="A15" s="95" t="s">
        <v>24</v>
      </c>
      <c r="B15" s="3">
        <f>SUM(Daily!B141,Daily!B358,Daily!B575,Daily!B792)</f>
        <v>1967</v>
      </c>
      <c r="C15" s="32">
        <f>SUM(Daily!C141,Daily!C358,Daily!C575,Daily!C792)</f>
        <v>1731</v>
      </c>
      <c r="D15" s="3">
        <f>SUM(Daily!D141,Daily!D358,Daily!D575,Daily!D792)</f>
        <v>939</v>
      </c>
      <c r="E15" s="32">
        <f>SUM(Daily!E141,Daily!E358,Daily!E575,Daily!E792)</f>
        <v>1029</v>
      </c>
      <c r="F15" s="3">
        <f>SUM(Daily!F141,Daily!F358,Daily!F575,Daily!F792)</f>
        <v>2034</v>
      </c>
      <c r="G15" s="32">
        <f>SUM(Daily!G141,Daily!G358,Daily!G575,Daily!G792)</f>
        <v>1027</v>
      </c>
      <c r="H15" s="3">
        <f>SUM(Daily!H141,Daily!H358,Daily!H575,Daily!H792)</f>
        <v>2434</v>
      </c>
      <c r="I15" s="32">
        <f>SUM(Daily!I141,Daily!I358,Daily!I575,Daily!I792)</f>
        <v>2488</v>
      </c>
      <c r="J15" s="3">
        <f>SUM(Daily!J141,Daily!J358,Daily!J575,Daily!J792)</f>
        <v>552</v>
      </c>
      <c r="K15" s="32">
        <f>SUM(Daily!K141,Daily!K358,Daily!K575,Daily!K792)</f>
        <v>622</v>
      </c>
      <c r="L15" s="3">
        <f>SUM(Daily!L141,Daily!L358,Daily!L575,Daily!L792)</f>
        <v>963</v>
      </c>
      <c r="M15" s="32">
        <f>SUM(Daily!M141,Daily!M358,Daily!M575,Daily!M792)</f>
        <v>1283</v>
      </c>
      <c r="N15" s="3">
        <f>SUM(Daily!N141,Daily!N358,Daily!N575,Daily!N792)</f>
        <v>2050</v>
      </c>
      <c r="O15" s="32">
        <f>SUM(Daily!O141,Daily!O358,Daily!O575,Daily!O792)</f>
        <v>2441</v>
      </c>
      <c r="P15" s="3">
        <f>SUM(Daily!P141,Daily!P358,Daily!P575,Daily!P792)</f>
        <v>1069</v>
      </c>
      <c r="Q15" s="32">
        <f>SUM(Daily!Q141,Daily!Q358,Daily!Q575,Daily!Q792)</f>
        <v>1123</v>
      </c>
      <c r="R15" s="3">
        <f>SUM(Daily!R141,Daily!R358,Daily!R575,Daily!R792)</f>
        <v>1708</v>
      </c>
      <c r="S15" s="32">
        <f>SUM(Daily!S141,Daily!S358,Daily!S575,Daily!S792)</f>
        <v>1493</v>
      </c>
      <c r="T15" s="3">
        <f>SUM(Daily!T141,Daily!T358,Daily!T575,Daily!T792)</f>
        <v>303</v>
      </c>
      <c r="U15" s="32">
        <f>SUM(Daily!U141,Daily!U358,Daily!U575,Daily!U792)</f>
        <v>348</v>
      </c>
      <c r="V15" s="3">
        <f>SUM(Daily!V141,Daily!V358,Daily!V575,Daily!V792)</f>
        <v>1104</v>
      </c>
      <c r="W15" s="32">
        <f>SUM(Daily!W141,Daily!W358,Daily!W575,Daily!W792)</f>
        <v>1433</v>
      </c>
      <c r="X15" s="3">
        <f>SUM(Daily!X141,Daily!X358,Daily!X575,Daily!X792)</f>
        <v>921</v>
      </c>
      <c r="Y15" s="32">
        <f>SUM(Daily!Y141,Daily!Y358,Daily!Y575,Daily!Y792)</f>
        <v>787</v>
      </c>
      <c r="Z15" s="3">
        <f>SUM(Daily!Z141,Daily!Z358,Daily!Z575,Daily!Z792)</f>
        <v>2251</v>
      </c>
      <c r="AA15" s="32">
        <f>SUM(Daily!AA141,Daily!AA358,Daily!AA575,Daily!AA792)</f>
        <v>3037</v>
      </c>
      <c r="AB15" s="11">
        <f t="shared" si="0"/>
        <v>18295</v>
      </c>
      <c r="AC15" s="7">
        <f t="shared" si="0"/>
        <v>18842</v>
      </c>
    </row>
    <row r="16" spans="1:29" x14ac:dyDescent="0.15">
      <c r="A16" s="94" t="s">
        <v>25</v>
      </c>
      <c r="B16" s="3">
        <f>SUM(Daily!B142,Daily!B359,Daily!B576,Daily!B793)</f>
        <v>1950</v>
      </c>
      <c r="C16" s="32">
        <f>SUM(Daily!C142,Daily!C359,Daily!C576,Daily!C793)</f>
        <v>1622</v>
      </c>
      <c r="D16" s="3">
        <f>SUM(Daily!D142,Daily!D359,Daily!D576,Daily!D793)</f>
        <v>948</v>
      </c>
      <c r="E16" s="32">
        <f>SUM(Daily!E142,Daily!E359,Daily!E576,Daily!E793)</f>
        <v>1037</v>
      </c>
      <c r="F16" s="3">
        <f>SUM(Daily!F142,Daily!F359,Daily!F576,Daily!F793)</f>
        <v>1869</v>
      </c>
      <c r="G16" s="32">
        <f>SUM(Daily!G142,Daily!G359,Daily!G576,Daily!G793)</f>
        <v>1039</v>
      </c>
      <c r="H16" s="3">
        <f>SUM(Daily!H142,Daily!H359,Daily!H576,Daily!H793)</f>
        <v>2314</v>
      </c>
      <c r="I16" s="32">
        <f>SUM(Daily!I142,Daily!I359,Daily!I576,Daily!I793)</f>
        <v>2303</v>
      </c>
      <c r="J16" s="3">
        <f>SUM(Daily!J142,Daily!J359,Daily!J576,Daily!J793)</f>
        <v>569</v>
      </c>
      <c r="K16" s="32">
        <f>SUM(Daily!K142,Daily!K359,Daily!K576,Daily!K793)</f>
        <v>509</v>
      </c>
      <c r="L16" s="3">
        <f>SUM(Daily!L142,Daily!L359,Daily!L576,Daily!L793)</f>
        <v>1055</v>
      </c>
      <c r="M16" s="32">
        <f>SUM(Daily!M142,Daily!M359,Daily!M576,Daily!M793)</f>
        <v>1149</v>
      </c>
      <c r="N16" s="3">
        <f>SUM(Daily!N142,Daily!N359,Daily!N576,Daily!N793)</f>
        <v>2049</v>
      </c>
      <c r="O16" s="32">
        <f>SUM(Daily!O142,Daily!O359,Daily!O576,Daily!O793)</f>
        <v>2080</v>
      </c>
      <c r="P16" s="3">
        <f>SUM(Daily!P142,Daily!P359,Daily!P576,Daily!P793)</f>
        <v>1191</v>
      </c>
      <c r="Q16" s="32">
        <f>SUM(Daily!Q142,Daily!Q359,Daily!Q576,Daily!Q793)</f>
        <v>1037</v>
      </c>
      <c r="R16" s="3">
        <f>SUM(Daily!R142,Daily!R359,Daily!R576,Daily!R793)</f>
        <v>1575</v>
      </c>
      <c r="S16" s="32">
        <f>SUM(Daily!S142,Daily!S359,Daily!S576,Daily!S793)</f>
        <v>1499</v>
      </c>
      <c r="T16" s="3">
        <f>SUM(Daily!T142,Daily!T359,Daily!T576,Daily!T793)</f>
        <v>257</v>
      </c>
      <c r="U16" s="32">
        <f>SUM(Daily!U142,Daily!U359,Daily!U576,Daily!U793)</f>
        <v>288</v>
      </c>
      <c r="V16" s="3">
        <f>SUM(Daily!V142,Daily!V359,Daily!V576,Daily!V793)</f>
        <v>1238</v>
      </c>
      <c r="W16" s="32">
        <f>SUM(Daily!W142,Daily!W359,Daily!W576,Daily!W793)</f>
        <v>1349</v>
      </c>
      <c r="X16" s="3">
        <f>SUM(Daily!X142,Daily!X359,Daily!X576,Daily!X793)</f>
        <v>833</v>
      </c>
      <c r="Y16" s="32">
        <f>SUM(Daily!Y142,Daily!Y359,Daily!Y576,Daily!Y793)</f>
        <v>626</v>
      </c>
      <c r="Z16" s="3">
        <f>SUM(Daily!Z142,Daily!Z359,Daily!Z576,Daily!Z793)</f>
        <v>2148</v>
      </c>
      <c r="AA16" s="32">
        <f>SUM(Daily!AA142,Daily!AA359,Daily!AA576,Daily!AA793)</f>
        <v>2576</v>
      </c>
      <c r="AB16" s="11">
        <f t="shared" si="0"/>
        <v>17996</v>
      </c>
      <c r="AC16" s="7">
        <f t="shared" si="0"/>
        <v>17114</v>
      </c>
    </row>
    <row r="17" spans="1:29" x14ac:dyDescent="0.15">
      <c r="A17" s="95" t="s">
        <v>26</v>
      </c>
      <c r="B17" s="3">
        <f>SUM(Daily!B143,Daily!B360,Daily!B577,Daily!B794)</f>
        <v>1634</v>
      </c>
      <c r="C17" s="32">
        <f>SUM(Daily!C143,Daily!C360,Daily!C577,Daily!C794)</f>
        <v>2029</v>
      </c>
      <c r="D17" s="3">
        <f>SUM(Daily!D143,Daily!D360,Daily!D577,Daily!D794)</f>
        <v>870</v>
      </c>
      <c r="E17" s="32">
        <f>SUM(Daily!E143,Daily!E360,Daily!E577,Daily!E794)</f>
        <v>1179</v>
      </c>
      <c r="F17" s="3">
        <f>SUM(Daily!F143,Daily!F360,Daily!F577,Daily!F794)</f>
        <v>1914</v>
      </c>
      <c r="G17" s="32">
        <f>SUM(Daily!G143,Daily!G360,Daily!G577,Daily!G794)</f>
        <v>1180</v>
      </c>
      <c r="H17" s="3">
        <f>SUM(Daily!H143,Daily!H360,Daily!H577,Daily!H794)</f>
        <v>2363</v>
      </c>
      <c r="I17" s="32">
        <f>SUM(Daily!I143,Daily!I360,Daily!I577,Daily!I794)</f>
        <v>2490</v>
      </c>
      <c r="J17" s="3">
        <f>SUM(Daily!J143,Daily!J360,Daily!J577,Daily!J794)</f>
        <v>562</v>
      </c>
      <c r="K17" s="32">
        <f>SUM(Daily!K143,Daily!K360,Daily!K577,Daily!K794)</f>
        <v>496</v>
      </c>
      <c r="L17" s="3">
        <f>SUM(Daily!L143,Daily!L360,Daily!L577,Daily!L794)</f>
        <v>1013</v>
      </c>
      <c r="M17" s="32">
        <f>SUM(Daily!M143,Daily!M360,Daily!M577,Daily!M794)</f>
        <v>1127</v>
      </c>
      <c r="N17" s="3">
        <f>SUM(Daily!N143,Daily!N360,Daily!N577,Daily!N794)</f>
        <v>2009</v>
      </c>
      <c r="O17" s="32">
        <f>SUM(Daily!O143,Daily!O360,Daily!O577,Daily!O794)</f>
        <v>2063</v>
      </c>
      <c r="P17" s="3">
        <f>SUM(Daily!P143,Daily!P360,Daily!P577,Daily!P794)</f>
        <v>1136</v>
      </c>
      <c r="Q17" s="32">
        <f>SUM(Daily!Q143,Daily!Q360,Daily!Q577,Daily!Q794)</f>
        <v>1063</v>
      </c>
      <c r="R17" s="3">
        <f>SUM(Daily!R143,Daily!R360,Daily!R577,Daily!R794)</f>
        <v>1439</v>
      </c>
      <c r="S17" s="32">
        <f>SUM(Daily!S143,Daily!S360,Daily!S577,Daily!S794)</f>
        <v>1474</v>
      </c>
      <c r="T17" s="3">
        <f>SUM(Daily!T143,Daily!T360,Daily!T577,Daily!T794)</f>
        <v>267</v>
      </c>
      <c r="U17" s="32">
        <f>SUM(Daily!U143,Daily!U360,Daily!U577,Daily!U794)</f>
        <v>307</v>
      </c>
      <c r="V17" s="3">
        <f>SUM(Daily!V143,Daily!V360,Daily!V577,Daily!V794)</f>
        <v>1198</v>
      </c>
      <c r="W17" s="32">
        <f>SUM(Daily!W143,Daily!W360,Daily!W577,Daily!W794)</f>
        <v>1439</v>
      </c>
      <c r="X17" s="3">
        <f>SUM(Daily!X143,Daily!X360,Daily!X577,Daily!X794)</f>
        <v>923</v>
      </c>
      <c r="Y17" s="32">
        <f>SUM(Daily!Y143,Daily!Y360,Daily!Y577,Daily!Y794)</f>
        <v>742</v>
      </c>
      <c r="Z17" s="3">
        <f>SUM(Daily!Z143,Daily!Z360,Daily!Z577,Daily!Z794)</f>
        <v>2013</v>
      </c>
      <c r="AA17" s="32">
        <f>SUM(Daily!AA143,Daily!AA360,Daily!AA577,Daily!AA794)</f>
        <v>2709</v>
      </c>
      <c r="AB17" s="11">
        <f t="shared" si="0"/>
        <v>17341</v>
      </c>
      <c r="AC17" s="7">
        <f t="shared" si="0"/>
        <v>18298</v>
      </c>
    </row>
    <row r="18" spans="1:29" x14ac:dyDescent="0.15">
      <c r="A18" s="94" t="s">
        <v>27</v>
      </c>
      <c r="B18" s="3">
        <f>SUM(Daily!B144,Daily!B361,Daily!B578,Daily!B795)</f>
        <v>1484</v>
      </c>
      <c r="C18" s="32">
        <f>SUM(Daily!C144,Daily!C361,Daily!C578,Daily!C795)</f>
        <v>2030</v>
      </c>
      <c r="D18" s="3">
        <f>SUM(Daily!D144,Daily!D361,Daily!D578,Daily!D795)</f>
        <v>851</v>
      </c>
      <c r="E18" s="32">
        <f>SUM(Daily!E144,Daily!E361,Daily!E578,Daily!E795)</f>
        <v>1170</v>
      </c>
      <c r="F18" s="3">
        <f>SUM(Daily!F144,Daily!F361,Daily!F578,Daily!F795)</f>
        <v>1690</v>
      </c>
      <c r="G18" s="32">
        <f>SUM(Daily!G144,Daily!G361,Daily!G578,Daily!G795)</f>
        <v>1201</v>
      </c>
      <c r="H18" s="3">
        <f>SUM(Daily!H144,Daily!H361,Daily!H578,Daily!H795)</f>
        <v>2416</v>
      </c>
      <c r="I18" s="32">
        <f>SUM(Daily!I144,Daily!I361,Daily!I578,Daily!I795)</f>
        <v>2432</v>
      </c>
      <c r="J18" s="3">
        <f>SUM(Daily!J144,Daily!J361,Daily!J578,Daily!J795)</f>
        <v>613</v>
      </c>
      <c r="K18" s="32">
        <f>SUM(Daily!K144,Daily!K361,Daily!K578,Daily!K795)</f>
        <v>384</v>
      </c>
      <c r="L18" s="3">
        <f>SUM(Daily!L144,Daily!L361,Daily!L578,Daily!L795)</f>
        <v>1134</v>
      </c>
      <c r="M18" s="32">
        <f>SUM(Daily!M144,Daily!M361,Daily!M578,Daily!M795)</f>
        <v>1052</v>
      </c>
      <c r="N18" s="3">
        <f>SUM(Daily!N144,Daily!N361,Daily!N578,Daily!N795)</f>
        <v>2259</v>
      </c>
      <c r="O18" s="32">
        <f>SUM(Daily!O144,Daily!O361,Daily!O578,Daily!O795)</f>
        <v>1899</v>
      </c>
      <c r="P18" s="3">
        <f>SUM(Daily!P144,Daily!P361,Daily!P578,Daily!P795)</f>
        <v>1162</v>
      </c>
      <c r="Q18" s="32">
        <f>SUM(Daily!Q144,Daily!Q361,Daily!Q578,Daily!Q795)</f>
        <v>954</v>
      </c>
      <c r="R18" s="3">
        <f>SUM(Daily!R144,Daily!R361,Daily!R578,Daily!R795)</f>
        <v>1410</v>
      </c>
      <c r="S18" s="32">
        <f>SUM(Daily!S144,Daily!S361,Daily!S578,Daily!S795)</f>
        <v>1457</v>
      </c>
      <c r="T18" s="3">
        <f>SUM(Daily!T144,Daily!T361,Daily!T578,Daily!T795)</f>
        <v>341</v>
      </c>
      <c r="U18" s="32">
        <f>SUM(Daily!U144,Daily!U361,Daily!U578,Daily!U795)</f>
        <v>256</v>
      </c>
      <c r="V18" s="3">
        <f>SUM(Daily!V144,Daily!V361,Daily!V578,Daily!V795)</f>
        <v>1410</v>
      </c>
      <c r="W18" s="32">
        <f>SUM(Daily!W144,Daily!W361,Daily!W578,Daily!W795)</f>
        <v>1325</v>
      </c>
      <c r="X18" s="3">
        <f>SUM(Daily!X144,Daily!X361,Daily!X578,Daily!X795)</f>
        <v>954</v>
      </c>
      <c r="Y18" s="32">
        <f>SUM(Daily!Y144,Daily!Y361,Daily!Y578,Daily!Y795)</f>
        <v>574</v>
      </c>
      <c r="Z18" s="3">
        <f>SUM(Daily!Z144,Daily!Z361,Daily!Z578,Daily!Z795)</f>
        <v>2092</v>
      </c>
      <c r="AA18" s="32">
        <f>SUM(Daily!AA144,Daily!AA361,Daily!AA578,Daily!AA795)</f>
        <v>2618</v>
      </c>
      <c r="AB18" s="11">
        <f t="shared" si="0"/>
        <v>17816</v>
      </c>
      <c r="AC18" s="7">
        <f t="shared" si="0"/>
        <v>17352</v>
      </c>
    </row>
    <row r="19" spans="1:29" x14ac:dyDescent="0.15">
      <c r="A19" s="95" t="s">
        <v>28</v>
      </c>
      <c r="B19" s="3">
        <f>SUM(Daily!B145,Daily!B362,Daily!B579,Daily!B796)</f>
        <v>1472</v>
      </c>
      <c r="C19" s="32">
        <f>SUM(Daily!C145,Daily!C362,Daily!C579,Daily!C796)</f>
        <v>2282</v>
      </c>
      <c r="D19" s="3">
        <f>SUM(Daily!D145,Daily!D362,Daily!D579,Daily!D796)</f>
        <v>809</v>
      </c>
      <c r="E19" s="32">
        <f>SUM(Daily!E145,Daily!E362,Daily!E579,Daily!E796)</f>
        <v>1174</v>
      </c>
      <c r="F19" s="3">
        <f>SUM(Daily!F145,Daily!F362,Daily!F579,Daily!F796)</f>
        <v>1584</v>
      </c>
      <c r="G19" s="32">
        <f>SUM(Daily!G145,Daily!G362,Daily!G579,Daily!G796)</f>
        <v>1627</v>
      </c>
      <c r="H19" s="3">
        <f>SUM(Daily!H145,Daily!H362,Daily!H579,Daily!H796)</f>
        <v>2365</v>
      </c>
      <c r="I19" s="32">
        <f>SUM(Daily!I145,Daily!I362,Daily!I579,Daily!I796)</f>
        <v>2551</v>
      </c>
      <c r="J19" s="3">
        <f>SUM(Daily!J145,Daily!J362,Daily!J579,Daily!J796)</f>
        <v>632</v>
      </c>
      <c r="K19" s="32">
        <f>SUM(Daily!K145,Daily!K362,Daily!K579,Daily!K796)</f>
        <v>288</v>
      </c>
      <c r="L19" s="3">
        <f>SUM(Daily!L145,Daily!L362,Daily!L579,Daily!L796)</f>
        <v>1459</v>
      </c>
      <c r="M19" s="32">
        <f>SUM(Daily!M145,Daily!M362,Daily!M579,Daily!M796)</f>
        <v>860</v>
      </c>
      <c r="N19" s="3">
        <f>SUM(Daily!N145,Daily!N362,Daily!N579,Daily!N796)</f>
        <v>2237</v>
      </c>
      <c r="O19" s="32">
        <f>SUM(Daily!O145,Daily!O362,Daily!O579,Daily!O796)</f>
        <v>1901</v>
      </c>
      <c r="P19" s="3">
        <f>SUM(Daily!P145,Daily!P362,Daily!P579,Daily!P796)</f>
        <v>1285</v>
      </c>
      <c r="Q19" s="32">
        <f>SUM(Daily!Q145,Daily!Q362,Daily!Q579,Daily!Q796)</f>
        <v>1070</v>
      </c>
      <c r="R19" s="3">
        <f>SUM(Daily!R145,Daily!R362,Daily!R579,Daily!R796)</f>
        <v>1385</v>
      </c>
      <c r="S19" s="32">
        <f>SUM(Daily!S145,Daily!S362,Daily!S579,Daily!S796)</f>
        <v>1716</v>
      </c>
      <c r="T19" s="3">
        <f>SUM(Daily!T145,Daily!T362,Daily!T579,Daily!T796)</f>
        <v>500</v>
      </c>
      <c r="U19" s="32">
        <f>SUM(Daily!U145,Daily!U362,Daily!U579,Daily!U796)</f>
        <v>181</v>
      </c>
      <c r="V19" s="3">
        <f>SUM(Daily!V145,Daily!V362,Daily!V579,Daily!V796)</f>
        <v>1600</v>
      </c>
      <c r="W19" s="32">
        <f>SUM(Daily!W145,Daily!W362,Daily!W579,Daily!W796)</f>
        <v>1398</v>
      </c>
      <c r="X19" s="3">
        <f>SUM(Daily!X145,Daily!X362,Daily!X579,Daily!X796)</f>
        <v>1062</v>
      </c>
      <c r="Y19" s="32">
        <f>SUM(Daily!Y145,Daily!Y362,Daily!Y579,Daily!Y796)</f>
        <v>616</v>
      </c>
      <c r="Z19" s="3">
        <f>SUM(Daily!Z145,Daily!Z362,Daily!Z579,Daily!Z796)</f>
        <v>2287</v>
      </c>
      <c r="AA19" s="32">
        <f>SUM(Daily!AA145,Daily!AA362,Daily!AA579,Daily!AA796)</f>
        <v>2795</v>
      </c>
      <c r="AB19" s="11">
        <f t="shared" si="0"/>
        <v>18677</v>
      </c>
      <c r="AC19" s="7">
        <f t="shared" si="0"/>
        <v>18459</v>
      </c>
    </row>
    <row r="20" spans="1:29" x14ac:dyDescent="0.15">
      <c r="A20" s="94" t="s">
        <v>29</v>
      </c>
      <c r="B20" s="3">
        <f>SUM(Daily!B146,Daily!B363,Daily!B580,Daily!B797)</f>
        <v>1659</v>
      </c>
      <c r="C20" s="32">
        <f>SUM(Daily!C146,Daily!C363,Daily!C580,Daily!C797)</f>
        <v>2868</v>
      </c>
      <c r="D20" s="3">
        <f>SUM(Daily!D146,Daily!D363,Daily!D580,Daily!D797)</f>
        <v>1140</v>
      </c>
      <c r="E20" s="32">
        <f>SUM(Daily!E146,Daily!E363,Daily!E580,Daily!E797)</f>
        <v>1271</v>
      </c>
      <c r="F20" s="3">
        <f>SUM(Daily!F146,Daily!F363,Daily!F580,Daily!F797)</f>
        <v>2040</v>
      </c>
      <c r="G20" s="32">
        <f>SUM(Daily!G146,Daily!G363,Daily!G580,Daily!G797)</f>
        <v>2113</v>
      </c>
      <c r="H20" s="3">
        <f>SUM(Daily!H146,Daily!H363,Daily!H580,Daily!H797)</f>
        <v>2765</v>
      </c>
      <c r="I20" s="32">
        <f>SUM(Daily!I146,Daily!I363,Daily!I580,Daily!I797)</f>
        <v>3033</v>
      </c>
      <c r="J20" s="3">
        <f>SUM(Daily!J146,Daily!J363,Daily!J580,Daily!J797)</f>
        <v>957</v>
      </c>
      <c r="K20" s="32">
        <f>SUM(Daily!K146,Daily!K363,Daily!K580,Daily!K797)</f>
        <v>249</v>
      </c>
      <c r="L20" s="3">
        <f>SUM(Daily!L146,Daily!L363,Daily!L580,Daily!L797)</f>
        <v>1789</v>
      </c>
      <c r="M20" s="32">
        <f>SUM(Daily!M146,Daily!M363,Daily!M580,Daily!M797)</f>
        <v>798</v>
      </c>
      <c r="N20" s="3">
        <f>SUM(Daily!N146,Daily!N363,Daily!N580,Daily!N797)</f>
        <v>2408</v>
      </c>
      <c r="O20" s="32">
        <f>SUM(Daily!O146,Daily!O363,Daily!O580,Daily!O797)</f>
        <v>2099</v>
      </c>
      <c r="P20" s="3">
        <f>SUM(Daily!P146,Daily!P363,Daily!P580,Daily!P797)</f>
        <v>1515</v>
      </c>
      <c r="Q20" s="32">
        <f>SUM(Daily!Q146,Daily!Q363,Daily!Q580,Daily!Q797)</f>
        <v>1179</v>
      </c>
      <c r="R20" s="3">
        <f>SUM(Daily!R146,Daily!R363,Daily!R580,Daily!R797)</f>
        <v>1469</v>
      </c>
      <c r="S20" s="32">
        <f>SUM(Daily!S146,Daily!S363,Daily!S580,Daily!S797)</f>
        <v>1919</v>
      </c>
      <c r="T20" s="3">
        <f>SUM(Daily!T146,Daily!T363,Daily!T580,Daily!T797)</f>
        <v>781</v>
      </c>
      <c r="U20" s="32">
        <f>SUM(Daily!U146,Daily!U363,Daily!U580,Daily!U797)</f>
        <v>136</v>
      </c>
      <c r="V20" s="3">
        <f>SUM(Daily!V146,Daily!V363,Daily!V580,Daily!V797)</f>
        <v>1945</v>
      </c>
      <c r="W20" s="32">
        <f>SUM(Daily!W146,Daily!W363,Daily!W580,Daily!W797)</f>
        <v>1421</v>
      </c>
      <c r="X20" s="3">
        <f>SUM(Daily!X146,Daily!X363,Daily!X580,Daily!X797)</f>
        <v>1419</v>
      </c>
      <c r="Y20" s="32">
        <f>SUM(Daily!Y146,Daily!Y363,Daily!Y580,Daily!Y797)</f>
        <v>660</v>
      </c>
      <c r="Z20" s="3">
        <f>SUM(Daily!Z146,Daily!Z363,Daily!Z580,Daily!Z797)</f>
        <v>2296</v>
      </c>
      <c r="AA20" s="32">
        <f>SUM(Daily!AA146,Daily!AA363,Daily!AA580,Daily!AA797)</f>
        <v>2706</v>
      </c>
      <c r="AB20" s="11">
        <f t="shared" si="0"/>
        <v>22183</v>
      </c>
      <c r="AC20" s="7">
        <f t="shared" si="0"/>
        <v>20452</v>
      </c>
    </row>
    <row r="21" spans="1:29" x14ac:dyDescent="0.15">
      <c r="A21" s="95" t="s">
        <v>30</v>
      </c>
      <c r="B21" s="3">
        <f>SUM(Daily!B147,Daily!B364,Daily!B581,Daily!B798)</f>
        <v>2311</v>
      </c>
      <c r="C21" s="32">
        <f>SUM(Daily!C147,Daily!C364,Daily!C581,Daily!C798)</f>
        <v>3052</v>
      </c>
      <c r="D21" s="3">
        <f>SUM(Daily!D147,Daily!D364,Daily!D581,Daily!D798)</f>
        <v>1205</v>
      </c>
      <c r="E21" s="32">
        <f>SUM(Daily!E147,Daily!E364,Daily!E581,Daily!E798)</f>
        <v>1264</v>
      </c>
      <c r="F21" s="3">
        <f>SUM(Daily!F147,Daily!F364,Daily!F581,Daily!F798)</f>
        <v>2198</v>
      </c>
      <c r="G21" s="32">
        <f>SUM(Daily!G147,Daily!G364,Daily!G581,Daily!G798)</f>
        <v>2615</v>
      </c>
      <c r="H21" s="3">
        <f>SUM(Daily!H147,Daily!H364,Daily!H581,Daily!H798)</f>
        <v>3351</v>
      </c>
      <c r="I21" s="32">
        <f>SUM(Daily!I147,Daily!I364,Daily!I581,Daily!I798)</f>
        <v>3173</v>
      </c>
      <c r="J21" s="3">
        <f>SUM(Daily!J147,Daily!J364,Daily!J581,Daily!J798)</f>
        <v>936</v>
      </c>
      <c r="K21" s="32">
        <f>SUM(Daily!K147,Daily!K364,Daily!K581,Daily!K798)</f>
        <v>228</v>
      </c>
      <c r="L21" s="3">
        <f>SUM(Daily!L147,Daily!L364,Daily!L581,Daily!L798)</f>
        <v>1862</v>
      </c>
      <c r="M21" s="32">
        <f>SUM(Daily!M147,Daily!M364,Daily!M581,Daily!M798)</f>
        <v>713</v>
      </c>
      <c r="N21" s="3">
        <f>SUM(Daily!N147,Daily!N364,Daily!N581,Daily!N798)</f>
        <v>2857</v>
      </c>
      <c r="O21" s="32">
        <f>SUM(Daily!O147,Daily!O364,Daily!O581,Daily!O798)</f>
        <v>2639</v>
      </c>
      <c r="P21" s="3">
        <f>SUM(Daily!P147,Daily!P364,Daily!P581,Daily!P798)</f>
        <v>1667</v>
      </c>
      <c r="Q21" s="32">
        <f>SUM(Daily!Q147,Daily!Q364,Daily!Q581,Daily!Q798)</f>
        <v>1696</v>
      </c>
      <c r="R21" s="3">
        <f>SUM(Daily!R147,Daily!R364,Daily!R581,Daily!R798)</f>
        <v>1525</v>
      </c>
      <c r="S21" s="32">
        <f>SUM(Daily!S147,Daily!S364,Daily!S581,Daily!S798)</f>
        <v>2167</v>
      </c>
      <c r="T21" s="3">
        <f>SUM(Daily!T147,Daily!T364,Daily!T581,Daily!T798)</f>
        <v>850</v>
      </c>
      <c r="U21" s="32">
        <f>SUM(Daily!U147,Daily!U364,Daily!U581,Daily!U798)</f>
        <v>161</v>
      </c>
      <c r="V21" s="3">
        <f>SUM(Daily!V147,Daily!V364,Daily!V581,Daily!V798)</f>
        <v>2130</v>
      </c>
      <c r="W21" s="32">
        <f>SUM(Daily!W147,Daily!W364,Daily!W581,Daily!W798)</f>
        <v>1398</v>
      </c>
      <c r="X21" s="3">
        <f>SUM(Daily!X147,Daily!X364,Daily!X581,Daily!X798)</f>
        <v>1848</v>
      </c>
      <c r="Y21" s="32">
        <f>SUM(Daily!Y147,Daily!Y364,Daily!Y581,Daily!Y798)</f>
        <v>820</v>
      </c>
      <c r="Z21" s="3">
        <f>SUM(Daily!Z147,Daily!Z364,Daily!Z581,Daily!Z798)</f>
        <v>2129</v>
      </c>
      <c r="AA21" s="32">
        <f>SUM(Daily!AA147,Daily!AA364,Daily!AA581,Daily!AA798)</f>
        <v>3727</v>
      </c>
      <c r="AB21" s="11">
        <f t="shared" si="0"/>
        <v>24869</v>
      </c>
      <c r="AC21" s="7">
        <f t="shared" si="0"/>
        <v>23653</v>
      </c>
    </row>
    <row r="22" spans="1:29" x14ac:dyDescent="0.15">
      <c r="A22" s="94" t="s">
        <v>31</v>
      </c>
      <c r="B22" s="3">
        <f>SUM(Daily!B148,Daily!B365,Daily!B582,Daily!B799)</f>
        <v>2436</v>
      </c>
      <c r="C22" s="32">
        <f>SUM(Daily!C148,Daily!C365,Daily!C582,Daily!C799)</f>
        <v>3062</v>
      </c>
      <c r="D22" s="3">
        <f>SUM(Daily!D148,Daily!D365,Daily!D582,Daily!D799)</f>
        <v>865</v>
      </c>
      <c r="E22" s="32">
        <f>SUM(Daily!E148,Daily!E365,Daily!E582,Daily!E799)</f>
        <v>1278</v>
      </c>
      <c r="F22" s="3">
        <f>SUM(Daily!F148,Daily!F365,Daily!F582,Daily!F799)</f>
        <v>1670</v>
      </c>
      <c r="G22" s="32">
        <f>SUM(Daily!G148,Daily!G365,Daily!G582,Daily!G799)</f>
        <v>2783</v>
      </c>
      <c r="H22" s="3">
        <f>SUM(Daily!H148,Daily!H365,Daily!H582,Daily!H799)</f>
        <v>3109</v>
      </c>
      <c r="I22" s="32">
        <f>SUM(Daily!I148,Daily!I365,Daily!I582,Daily!I799)</f>
        <v>3315</v>
      </c>
      <c r="J22" s="3">
        <f>SUM(Daily!J148,Daily!J365,Daily!J582,Daily!J799)</f>
        <v>788</v>
      </c>
      <c r="K22" s="32">
        <f>SUM(Daily!K148,Daily!K365,Daily!K582,Daily!K799)</f>
        <v>237</v>
      </c>
      <c r="L22" s="3">
        <f>SUM(Daily!L148,Daily!L365,Daily!L582,Daily!L799)</f>
        <v>1763</v>
      </c>
      <c r="M22" s="32">
        <f>SUM(Daily!M148,Daily!M365,Daily!M582,Daily!M799)</f>
        <v>734</v>
      </c>
      <c r="N22" s="3">
        <f>SUM(Daily!N148,Daily!N365,Daily!N582,Daily!N799)</f>
        <v>2567</v>
      </c>
      <c r="O22" s="32">
        <f>SUM(Daily!O148,Daily!O365,Daily!O582,Daily!O799)</f>
        <v>2472</v>
      </c>
      <c r="P22" s="3">
        <f>SUM(Daily!P148,Daily!P365,Daily!P582,Daily!P799)</f>
        <v>1434</v>
      </c>
      <c r="Q22" s="32">
        <f>SUM(Daily!Q148,Daily!Q365,Daily!Q582,Daily!Q799)</f>
        <v>1658</v>
      </c>
      <c r="R22" s="3">
        <f>SUM(Daily!R148,Daily!R365,Daily!R582,Daily!R799)</f>
        <v>1403</v>
      </c>
      <c r="S22" s="32">
        <f>SUM(Daily!S148,Daily!S365,Daily!S582,Daily!S799)</f>
        <v>2156</v>
      </c>
      <c r="T22" s="3">
        <f>SUM(Daily!T148,Daily!T365,Daily!T582,Daily!T799)</f>
        <v>599</v>
      </c>
      <c r="U22" s="32">
        <f>SUM(Daily!U148,Daily!U365,Daily!U582,Daily!U799)</f>
        <v>134</v>
      </c>
      <c r="V22" s="3">
        <f>SUM(Daily!V148,Daily!V365,Daily!V582,Daily!V799)</f>
        <v>2047</v>
      </c>
      <c r="W22" s="32">
        <f>SUM(Daily!W148,Daily!W365,Daily!W582,Daily!W799)</f>
        <v>1268</v>
      </c>
      <c r="X22" s="3">
        <f>SUM(Daily!X148,Daily!X365,Daily!X582,Daily!X799)</f>
        <v>1345</v>
      </c>
      <c r="Y22" s="32">
        <f>SUM(Daily!Y148,Daily!Y365,Daily!Y582,Daily!Y799)</f>
        <v>856</v>
      </c>
      <c r="Z22" s="3">
        <f>SUM(Daily!Z148,Daily!Z365,Daily!Z582,Daily!Z799)</f>
        <v>1697</v>
      </c>
      <c r="AA22" s="32">
        <f>SUM(Daily!AA148,Daily!AA365,Daily!AA582,Daily!AA799)</f>
        <v>3592</v>
      </c>
      <c r="AB22" s="11">
        <f t="shared" si="0"/>
        <v>21723</v>
      </c>
      <c r="AC22" s="7">
        <f t="shared" si="0"/>
        <v>23545</v>
      </c>
    </row>
    <row r="23" spans="1:29" x14ac:dyDescent="0.15">
      <c r="A23" s="95" t="s">
        <v>32</v>
      </c>
      <c r="B23" s="3">
        <f>SUM(Daily!B149,Daily!B366,Daily!B583,Daily!B800)</f>
        <v>2509</v>
      </c>
      <c r="C23" s="32">
        <f>SUM(Daily!C149,Daily!C366,Daily!C583,Daily!C800)</f>
        <v>2661</v>
      </c>
      <c r="D23" s="3">
        <f>SUM(Daily!D149,Daily!D366,Daily!D583,Daily!D800)</f>
        <v>619</v>
      </c>
      <c r="E23" s="32">
        <f>SUM(Daily!E149,Daily!E366,Daily!E583,Daily!E800)</f>
        <v>1160</v>
      </c>
      <c r="F23" s="3">
        <f>SUM(Daily!F149,Daily!F366,Daily!F583,Daily!F800)</f>
        <v>1282</v>
      </c>
      <c r="G23" s="32">
        <f>SUM(Daily!G149,Daily!G366,Daily!G583,Daily!G800)</f>
        <v>3146</v>
      </c>
      <c r="H23" s="3">
        <f>SUM(Daily!H149,Daily!H366,Daily!H583,Daily!H800)</f>
        <v>2709</v>
      </c>
      <c r="I23" s="32">
        <f>SUM(Daily!I149,Daily!I366,Daily!I583,Daily!I800)</f>
        <v>3052</v>
      </c>
      <c r="J23" s="3">
        <f>SUM(Daily!J149,Daily!J366,Daily!J583,Daily!J800)</f>
        <v>721</v>
      </c>
      <c r="K23" s="32">
        <f>SUM(Daily!K149,Daily!K366,Daily!K583,Daily!K800)</f>
        <v>198</v>
      </c>
      <c r="L23" s="3">
        <f>SUM(Daily!L149,Daily!L366,Daily!L583,Daily!L800)</f>
        <v>1730</v>
      </c>
      <c r="M23" s="32">
        <f>SUM(Daily!M149,Daily!M366,Daily!M583,Daily!M800)</f>
        <v>646</v>
      </c>
      <c r="N23" s="3">
        <f>SUM(Daily!N149,Daily!N366,Daily!N583,Daily!N800)</f>
        <v>2859</v>
      </c>
      <c r="O23" s="32">
        <f>SUM(Daily!O149,Daily!O366,Daily!O583,Daily!O800)</f>
        <v>2215</v>
      </c>
      <c r="P23" s="3">
        <f>SUM(Daily!P149,Daily!P366,Daily!P583,Daily!P800)</f>
        <v>1077</v>
      </c>
      <c r="Q23" s="32">
        <f>SUM(Daily!Q149,Daily!Q366,Daily!Q583,Daily!Q800)</f>
        <v>1549</v>
      </c>
      <c r="R23" s="3">
        <f>SUM(Daily!R149,Daily!R366,Daily!R583,Daily!R800)</f>
        <v>1015</v>
      </c>
      <c r="S23" s="32">
        <f>SUM(Daily!S149,Daily!S366,Daily!S583,Daily!S800)</f>
        <v>1903</v>
      </c>
      <c r="T23" s="3">
        <f>SUM(Daily!T149,Daily!T366,Daily!T583,Daily!T800)</f>
        <v>354</v>
      </c>
      <c r="U23" s="32">
        <f>SUM(Daily!U149,Daily!U366,Daily!U583,Daily!U800)</f>
        <v>156</v>
      </c>
      <c r="V23" s="3">
        <f>SUM(Daily!V149,Daily!V366,Daily!V583,Daily!V800)</f>
        <v>2166</v>
      </c>
      <c r="W23" s="32">
        <f>SUM(Daily!W149,Daily!W366,Daily!W583,Daily!W800)</f>
        <v>1037</v>
      </c>
      <c r="X23" s="3">
        <f>SUM(Daily!X149,Daily!X366,Daily!X583,Daily!X800)</f>
        <v>1013</v>
      </c>
      <c r="Y23" s="32">
        <f>SUM(Daily!Y149,Daily!Y366,Daily!Y583,Daily!Y800)</f>
        <v>818</v>
      </c>
      <c r="Z23" s="3">
        <f>SUM(Daily!Z149,Daily!Z366,Daily!Z583,Daily!Z800)</f>
        <v>1263</v>
      </c>
      <c r="AA23" s="32">
        <f>SUM(Daily!AA149,Daily!AA366,Daily!AA583,Daily!AA800)</f>
        <v>2775</v>
      </c>
      <c r="AB23" s="11">
        <f t="shared" si="0"/>
        <v>19317</v>
      </c>
      <c r="AC23" s="7">
        <f t="shared" si="0"/>
        <v>21316</v>
      </c>
    </row>
    <row r="24" spans="1:29" x14ac:dyDescent="0.15">
      <c r="A24" s="94" t="s">
        <v>33</v>
      </c>
      <c r="B24" s="3">
        <f>SUM(Daily!B150,Daily!B367,Daily!B584,Daily!B801)</f>
        <v>1379</v>
      </c>
      <c r="C24" s="32">
        <f>SUM(Daily!C150,Daily!C367,Daily!C584,Daily!C801)</f>
        <v>1841</v>
      </c>
      <c r="D24" s="3">
        <f>SUM(Daily!D150,Daily!D367,Daily!D584,Daily!D801)</f>
        <v>293</v>
      </c>
      <c r="E24" s="32">
        <f>SUM(Daily!E150,Daily!E367,Daily!E584,Daily!E801)</f>
        <v>989</v>
      </c>
      <c r="F24" s="3">
        <f>SUM(Daily!F150,Daily!F367,Daily!F584,Daily!F801)</f>
        <v>817</v>
      </c>
      <c r="G24" s="32">
        <f>SUM(Daily!G150,Daily!G367,Daily!G584,Daily!G801)</f>
        <v>2331</v>
      </c>
      <c r="H24" s="3">
        <f>SUM(Daily!H150,Daily!H367,Daily!H584,Daily!H801)</f>
        <v>1859</v>
      </c>
      <c r="I24" s="32">
        <f>SUM(Daily!I150,Daily!I367,Daily!I584,Daily!I801)</f>
        <v>2449</v>
      </c>
      <c r="J24" s="3">
        <f>SUM(Daily!J150,Daily!J367,Daily!J584,Daily!J801)</f>
        <v>292</v>
      </c>
      <c r="K24" s="32">
        <f>SUM(Daily!K150,Daily!K367,Daily!K584,Daily!K801)</f>
        <v>193</v>
      </c>
      <c r="L24" s="3">
        <f>SUM(Daily!L150,Daily!L367,Daily!L584,Daily!L801)</f>
        <v>1445</v>
      </c>
      <c r="M24" s="32">
        <f>SUM(Daily!M150,Daily!M367,Daily!M584,Daily!M801)</f>
        <v>632</v>
      </c>
      <c r="N24" s="3">
        <f>SUM(Daily!N150,Daily!N367,Daily!N584,Daily!N801)</f>
        <v>1668</v>
      </c>
      <c r="O24" s="32">
        <f>SUM(Daily!O150,Daily!O367,Daily!O584,Daily!O801)</f>
        <v>1823</v>
      </c>
      <c r="P24" s="3">
        <f>SUM(Daily!P150,Daily!P367,Daily!P584,Daily!P801)</f>
        <v>603</v>
      </c>
      <c r="Q24" s="32">
        <f>SUM(Daily!Q150,Daily!Q367,Daily!Q584,Daily!Q801)</f>
        <v>1233</v>
      </c>
      <c r="R24" s="3">
        <f>SUM(Daily!R150,Daily!R367,Daily!R584,Daily!R801)</f>
        <v>814</v>
      </c>
      <c r="S24" s="32">
        <f>SUM(Daily!S150,Daily!S367,Daily!S584,Daily!S801)</f>
        <v>1553</v>
      </c>
      <c r="T24" s="3">
        <f>SUM(Daily!T150,Daily!T367,Daily!T584,Daily!T801)</f>
        <v>157</v>
      </c>
      <c r="U24" s="32">
        <f>SUM(Daily!U150,Daily!U367,Daily!U584,Daily!U801)</f>
        <v>155</v>
      </c>
      <c r="V24" s="3">
        <f>SUM(Daily!V150,Daily!V367,Daily!V584,Daily!V801)</f>
        <v>1678</v>
      </c>
      <c r="W24" s="32">
        <f>SUM(Daily!W150,Daily!W367,Daily!W584,Daily!W801)</f>
        <v>763</v>
      </c>
      <c r="X24" s="3">
        <f>SUM(Daily!X150,Daily!X367,Daily!X584,Daily!X801)</f>
        <v>603</v>
      </c>
      <c r="Y24" s="32">
        <f>SUM(Daily!Y150,Daily!Y367,Daily!Y584,Daily!Y801)</f>
        <v>642</v>
      </c>
      <c r="Z24" s="3">
        <f>SUM(Daily!Z150,Daily!Z367,Daily!Z584,Daily!Z801)</f>
        <v>900</v>
      </c>
      <c r="AA24" s="32">
        <f>SUM(Daily!AA150,Daily!AA367,Daily!AA584,Daily!AA801)</f>
        <v>2247</v>
      </c>
      <c r="AB24" s="11">
        <f t="shared" si="0"/>
        <v>12508</v>
      </c>
      <c r="AC24" s="7">
        <f t="shared" si="0"/>
        <v>16851</v>
      </c>
    </row>
    <row r="25" spans="1:29" x14ac:dyDescent="0.15">
      <c r="A25" s="95" t="s">
        <v>34</v>
      </c>
      <c r="B25" s="3">
        <f>SUM(Daily!B151,Daily!B368,Daily!B585,Daily!B802)</f>
        <v>70</v>
      </c>
      <c r="C25" s="32">
        <f>SUM(Daily!C151,Daily!C368,Daily!C585,Daily!C802)</f>
        <v>793</v>
      </c>
      <c r="D25" s="3">
        <f>SUM(Daily!D151,Daily!D368,Daily!D585,Daily!D802)</f>
        <v>53</v>
      </c>
      <c r="E25" s="32">
        <f>SUM(Daily!E151,Daily!E368,Daily!E585,Daily!E802)</f>
        <v>453</v>
      </c>
      <c r="F25" s="3">
        <f>SUM(Daily!F151,Daily!F368,Daily!F585,Daily!F802)</f>
        <v>132</v>
      </c>
      <c r="G25" s="32">
        <f>SUM(Daily!G151,Daily!G368,Daily!G585,Daily!G802)</f>
        <v>833</v>
      </c>
      <c r="H25" s="3">
        <f>SUM(Daily!H151,Daily!H368,Daily!H585,Daily!H802)</f>
        <v>392</v>
      </c>
      <c r="I25" s="32">
        <f>SUM(Daily!I151,Daily!I368,Daily!I585,Daily!I802)</f>
        <v>825</v>
      </c>
      <c r="J25" s="3">
        <f>SUM(Daily!J151,Daily!J368,Daily!J585,Daily!J802)</f>
        <v>67</v>
      </c>
      <c r="K25" s="32">
        <f>SUM(Daily!K151,Daily!K368,Daily!K585,Daily!K802)</f>
        <v>101</v>
      </c>
      <c r="L25" s="3">
        <f>SUM(Daily!L151,Daily!L368,Daily!L585,Daily!L802)</f>
        <v>408</v>
      </c>
      <c r="M25" s="32">
        <f>SUM(Daily!M151,Daily!M368,Daily!M585,Daily!M802)</f>
        <v>203</v>
      </c>
      <c r="N25" s="3">
        <f>SUM(Daily!N151,Daily!N368,Daily!N585,Daily!N802)</f>
        <v>441</v>
      </c>
      <c r="O25" s="32">
        <f>SUM(Daily!O151,Daily!O368,Daily!O585,Daily!O802)</f>
        <v>696</v>
      </c>
      <c r="P25" s="3">
        <f>SUM(Daily!P151,Daily!P368,Daily!P585,Daily!P802)</f>
        <v>279</v>
      </c>
      <c r="Q25" s="32">
        <f>SUM(Daily!Q151,Daily!Q368,Daily!Q585,Daily!Q802)</f>
        <v>408</v>
      </c>
      <c r="R25" s="3">
        <f>SUM(Daily!R151,Daily!R368,Daily!R585,Daily!R802)</f>
        <v>300</v>
      </c>
      <c r="S25" s="32">
        <f>SUM(Daily!S151,Daily!S368,Daily!S585,Daily!S802)</f>
        <v>481</v>
      </c>
      <c r="T25" s="3">
        <f>SUM(Daily!T151,Daily!T368,Daily!T585,Daily!T802)</f>
        <v>85</v>
      </c>
      <c r="U25" s="32">
        <f>SUM(Daily!U151,Daily!U368,Daily!U585,Daily!U802)</f>
        <v>131</v>
      </c>
      <c r="V25" s="3">
        <f>SUM(Daily!V151,Daily!V368,Daily!V585,Daily!V802)</f>
        <v>386</v>
      </c>
      <c r="W25" s="32">
        <f>SUM(Daily!W151,Daily!W368,Daily!W585,Daily!W802)</f>
        <v>256</v>
      </c>
      <c r="X25" s="3">
        <f>SUM(Daily!X151,Daily!X368,Daily!X585,Daily!X802)</f>
        <v>222</v>
      </c>
      <c r="Y25" s="32">
        <f>SUM(Daily!Y151,Daily!Y368,Daily!Y585,Daily!Y802)</f>
        <v>362</v>
      </c>
      <c r="Z25" s="3">
        <f>SUM(Daily!Z151,Daily!Z368,Daily!Z585,Daily!Z802)</f>
        <v>624</v>
      </c>
      <c r="AA25" s="32">
        <f>SUM(Daily!AA151,Daily!AA368,Daily!AA585,Daily!AA802)</f>
        <v>920</v>
      </c>
      <c r="AB25" s="11">
        <f t="shared" si="0"/>
        <v>3459</v>
      </c>
      <c r="AC25" s="7">
        <f t="shared" si="0"/>
        <v>6462</v>
      </c>
    </row>
    <row r="26" spans="1:29" x14ac:dyDescent="0.15">
      <c r="A26" s="94" t="s">
        <v>35</v>
      </c>
      <c r="B26" s="3">
        <f>SUM(Daily!B152,Daily!B369,Daily!B586,Daily!B803)</f>
        <v>0</v>
      </c>
      <c r="C26" s="32">
        <f>SUM(Daily!C152,Daily!C369,Daily!C586,Daily!C803)</f>
        <v>229</v>
      </c>
      <c r="D26" s="3">
        <f>SUM(Daily!D152,Daily!D369,Daily!D586,Daily!D803)</f>
        <v>6</v>
      </c>
      <c r="E26" s="32">
        <f>SUM(Daily!E152,Daily!E369,Daily!E586,Daily!E803)</f>
        <v>164</v>
      </c>
      <c r="F26" s="3">
        <f>SUM(Daily!F152,Daily!F369,Daily!F586,Daily!F803)</f>
        <v>7</v>
      </c>
      <c r="G26" s="32">
        <f>SUM(Daily!G152,Daily!G369,Daily!G586,Daily!G803)</f>
        <v>155</v>
      </c>
      <c r="H26" s="3">
        <f>SUM(Daily!H152,Daily!H369,Daily!H586,Daily!H803)</f>
        <v>34</v>
      </c>
      <c r="I26" s="32">
        <f>SUM(Daily!I152,Daily!I369,Daily!I586,Daily!I803)</f>
        <v>203</v>
      </c>
      <c r="J26" s="3">
        <f>SUM(Daily!J152,Daily!J369,Daily!J586,Daily!J803)</f>
        <v>13</v>
      </c>
      <c r="K26" s="32">
        <f>SUM(Daily!K152,Daily!K369,Daily!K586,Daily!K803)</f>
        <v>25</v>
      </c>
      <c r="L26" s="3">
        <f>SUM(Daily!L152,Daily!L369,Daily!L586,Daily!L803)</f>
        <v>99</v>
      </c>
      <c r="M26" s="32">
        <f>SUM(Daily!M152,Daily!M369,Daily!M586,Daily!M803)</f>
        <v>17</v>
      </c>
      <c r="N26" s="3">
        <f>SUM(Daily!N152,Daily!N369,Daily!N586,Daily!N803)</f>
        <v>50</v>
      </c>
      <c r="O26" s="32">
        <f>SUM(Daily!O152,Daily!O369,Daily!O586,Daily!O803)</f>
        <v>58</v>
      </c>
      <c r="P26" s="3">
        <f>SUM(Daily!P152,Daily!P369,Daily!P586,Daily!P803)</f>
        <v>33</v>
      </c>
      <c r="Q26" s="32">
        <f>SUM(Daily!Q152,Daily!Q369,Daily!Q586,Daily!Q803)</f>
        <v>57</v>
      </c>
      <c r="R26" s="3">
        <f>SUM(Daily!R152,Daily!R369,Daily!R586,Daily!R803)</f>
        <v>39</v>
      </c>
      <c r="S26" s="32">
        <f>SUM(Daily!S152,Daily!S369,Daily!S586,Daily!S803)</f>
        <v>43</v>
      </c>
      <c r="T26" s="3">
        <f>SUM(Daily!T152,Daily!T369,Daily!T586,Daily!T803)</f>
        <v>15</v>
      </c>
      <c r="U26" s="32">
        <f>SUM(Daily!U152,Daily!U369,Daily!U586,Daily!U803)</f>
        <v>18</v>
      </c>
      <c r="V26" s="3">
        <f>SUM(Daily!V152,Daily!V369,Daily!V586,Daily!V803)</f>
        <v>32</v>
      </c>
      <c r="W26" s="32">
        <f>SUM(Daily!W152,Daily!W369,Daily!W586,Daily!W803)</f>
        <v>29</v>
      </c>
      <c r="X26" s="3">
        <f>SUM(Daily!X152,Daily!X369,Daily!X586,Daily!X803)</f>
        <v>37</v>
      </c>
      <c r="Y26" s="32">
        <f>SUM(Daily!Y152,Daily!Y369,Daily!Y586,Daily!Y803)</f>
        <v>47</v>
      </c>
      <c r="Z26" s="3">
        <f>SUM(Daily!Z152,Daily!Z369,Daily!Z586,Daily!Z803)</f>
        <v>56</v>
      </c>
      <c r="AA26" s="32">
        <f>SUM(Daily!AA152,Daily!AA369,Daily!AA586,Daily!AA803)</f>
        <v>72</v>
      </c>
      <c r="AB26" s="11">
        <f t="shared" si="0"/>
        <v>421</v>
      </c>
      <c r="AC26" s="7">
        <f t="shared" si="0"/>
        <v>1117</v>
      </c>
    </row>
    <row r="27" spans="1:29" x14ac:dyDescent="0.15">
      <c r="A27" s="95" t="s">
        <v>36</v>
      </c>
      <c r="B27" s="3">
        <f>SUM(Daily!B153,Daily!B370,Daily!B587,Daily!B804)</f>
        <v>0</v>
      </c>
      <c r="C27" s="32">
        <f>SUM(Daily!C153,Daily!C370,Daily!C587,Daily!C804)</f>
        <v>24</v>
      </c>
      <c r="D27" s="3">
        <f>SUM(Daily!D153,Daily!D370,Daily!D587,Daily!D804)</f>
        <v>0</v>
      </c>
      <c r="E27" s="32">
        <f>SUM(Daily!E153,Daily!E370,Daily!E587,Daily!E804)</f>
        <v>8</v>
      </c>
      <c r="F27" s="3">
        <f>SUM(Daily!F153,Daily!F370,Daily!F587,Daily!F804)</f>
        <v>0</v>
      </c>
      <c r="G27" s="32">
        <f>SUM(Daily!G153,Daily!G370,Daily!G587,Daily!G804)</f>
        <v>4</v>
      </c>
      <c r="H27" s="3">
        <f>SUM(Daily!H153,Daily!H370,Daily!H587,Daily!H804)</f>
        <v>0</v>
      </c>
      <c r="I27" s="32">
        <f>SUM(Daily!I153,Daily!I370,Daily!I587,Daily!I804)</f>
        <v>4</v>
      </c>
      <c r="J27" s="3">
        <f>SUM(Daily!J153,Daily!J370,Daily!J587,Daily!J804)</f>
        <v>0</v>
      </c>
      <c r="K27" s="32">
        <f>SUM(Daily!K153,Daily!K370,Daily!K587,Daily!K804)</f>
        <v>0</v>
      </c>
      <c r="L27" s="3">
        <f>SUM(Daily!L153,Daily!L370,Daily!L587,Daily!L804)</f>
        <v>0</v>
      </c>
      <c r="M27" s="32">
        <f>SUM(Daily!M153,Daily!M370,Daily!M587,Daily!M804)</f>
        <v>0</v>
      </c>
      <c r="N27" s="3">
        <f>SUM(Daily!N153,Daily!N370,Daily!N587,Daily!N804)</f>
        <v>0</v>
      </c>
      <c r="O27" s="32">
        <f>SUM(Daily!O153,Daily!O370,Daily!O587,Daily!O804)</f>
        <v>0</v>
      </c>
      <c r="P27" s="3">
        <f>SUM(Daily!P153,Daily!P370,Daily!P587,Daily!P804)</f>
        <v>0</v>
      </c>
      <c r="Q27" s="32">
        <f>SUM(Daily!Q153,Daily!Q370,Daily!Q587,Daily!Q804)</f>
        <v>0</v>
      </c>
      <c r="R27" s="3">
        <f>SUM(Daily!R153,Daily!R370,Daily!R587,Daily!R804)</f>
        <v>0</v>
      </c>
      <c r="S27" s="32">
        <f>SUM(Daily!S153,Daily!S370,Daily!S587,Daily!S804)</f>
        <v>0</v>
      </c>
      <c r="T27" s="3">
        <f>SUM(Daily!T153,Daily!T370,Daily!T587,Daily!T804)</f>
        <v>0</v>
      </c>
      <c r="U27" s="32">
        <f>SUM(Daily!U153,Daily!U370,Daily!U587,Daily!U804)</f>
        <v>0</v>
      </c>
      <c r="V27" s="3">
        <f>SUM(Daily!V153,Daily!V370,Daily!V587,Daily!V804)</f>
        <v>0</v>
      </c>
      <c r="W27" s="32">
        <f>SUM(Daily!W153,Daily!W370,Daily!W587,Daily!W804)</f>
        <v>0</v>
      </c>
      <c r="X27" s="3">
        <f>SUM(Daily!X153,Daily!X370,Daily!X587,Daily!X804)</f>
        <v>0</v>
      </c>
      <c r="Y27" s="32">
        <f>SUM(Daily!Y153,Daily!Y370,Daily!Y587,Daily!Y804)</f>
        <v>0</v>
      </c>
      <c r="Z27" s="3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0</v>
      </c>
      <c r="AC27" s="7">
        <f t="shared" si="0"/>
        <v>40</v>
      </c>
    </row>
    <row r="28" spans="1:29" x14ac:dyDescent="0.15">
      <c r="A28" s="94" t="s">
        <v>37</v>
      </c>
      <c r="B28" s="3">
        <f>SUM(Daily!B154,Daily!B371,Daily!B588,Daily!B805)</f>
        <v>0</v>
      </c>
      <c r="C28" s="32">
        <f>SUM(Daily!C154,Daily!C371,Daily!C588,Daily!C805)</f>
        <v>0</v>
      </c>
      <c r="D28" s="3">
        <f>SUM(Daily!D154,Daily!D371,Daily!D588,Daily!D805)</f>
        <v>0</v>
      </c>
      <c r="E28" s="32">
        <f>SUM(Daily!E154,Daily!E371,Daily!E588,Daily!E805)</f>
        <v>0</v>
      </c>
      <c r="F28" s="3">
        <f>SUM(Daily!F154,Daily!F371,Daily!F588,Daily!F805)</f>
        <v>0</v>
      </c>
      <c r="G28" s="32">
        <f>SUM(Daily!G154,Daily!G371,Daily!G588,Daily!G805)</f>
        <v>0</v>
      </c>
      <c r="H28" s="3">
        <f>SUM(Daily!H154,Daily!H371,Daily!H588,Daily!H805)</f>
        <v>0</v>
      </c>
      <c r="I28" s="32">
        <f>SUM(Daily!I154,Daily!I371,Daily!I588,Daily!I805)</f>
        <v>0</v>
      </c>
      <c r="J28" s="3">
        <f>SUM(Daily!J154,Daily!J371,Daily!J588,Daily!J805)</f>
        <v>0</v>
      </c>
      <c r="K28" s="32">
        <f>SUM(Daily!K154,Daily!K371,Daily!K588,Daily!K805)</f>
        <v>0</v>
      </c>
      <c r="L28" s="3">
        <f>SUM(Daily!L154,Daily!L371,Daily!L588,Daily!L805)</f>
        <v>0</v>
      </c>
      <c r="M28" s="32">
        <f>SUM(Daily!M154,Daily!M371,Daily!M588,Daily!M805)</f>
        <v>0</v>
      </c>
      <c r="N28" s="3">
        <f>SUM(Daily!N154,Daily!N371,Daily!N588,Daily!N805)</f>
        <v>0</v>
      </c>
      <c r="O28" s="32">
        <f>SUM(Daily!O154,Daily!O371,Daily!O588,Daily!O805)</f>
        <v>0</v>
      </c>
      <c r="P28" s="3">
        <f>SUM(Daily!P154,Daily!P371,Daily!P588,Daily!P805)</f>
        <v>0</v>
      </c>
      <c r="Q28" s="32">
        <f>SUM(Daily!Q154,Daily!Q371,Daily!Q588,Daily!Q805)</f>
        <v>0</v>
      </c>
      <c r="R28" s="3">
        <f>SUM(Daily!R154,Daily!R371,Daily!R588,Daily!R805)</f>
        <v>0</v>
      </c>
      <c r="S28" s="32">
        <f>SUM(Daily!S154,Daily!S371,Daily!S588,Daily!S805)</f>
        <v>0</v>
      </c>
      <c r="T28" s="3">
        <f>SUM(Daily!T154,Daily!T371,Daily!T588,Daily!T805)</f>
        <v>0</v>
      </c>
      <c r="U28" s="32">
        <f>SUM(Daily!U154,Daily!U371,Daily!U588,Daily!U805)</f>
        <v>0</v>
      </c>
      <c r="V28" s="3">
        <f>SUM(Daily!V154,Daily!V371,Daily!V588,Daily!V805)</f>
        <v>0</v>
      </c>
      <c r="W28" s="32">
        <f>SUM(Daily!W154,Daily!W371,Daily!W588,Daily!W805)</f>
        <v>0</v>
      </c>
      <c r="X28" s="3">
        <f>SUM(Daily!X154,Daily!X371,Daily!X588,Daily!X805)</f>
        <v>0</v>
      </c>
      <c r="Y28" s="32">
        <f>SUM(Daily!Y154,Daily!Y371,Daily!Y588,Daily!Y805)</f>
        <v>0</v>
      </c>
      <c r="Z28" s="3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x14ac:dyDescent="0.15">
      <c r="A29" s="95" t="s">
        <v>38</v>
      </c>
      <c r="B29" s="3">
        <f>SUM(Daily!B155,Daily!B372,Daily!B589,Daily!B806)</f>
        <v>0</v>
      </c>
      <c r="C29" s="32">
        <f>SUM(Daily!C155,Daily!C372,Daily!C589,Daily!C806)</f>
        <v>0</v>
      </c>
      <c r="D29" s="3">
        <f>SUM(Daily!D155,Daily!D372,Daily!D589,Daily!D806)</f>
        <v>0</v>
      </c>
      <c r="E29" s="32">
        <f>SUM(Daily!E155,Daily!E372,Daily!E589,Daily!E806)</f>
        <v>0</v>
      </c>
      <c r="F29" s="3">
        <f>SUM(Daily!F155,Daily!F372,Daily!F589,Daily!F806)</f>
        <v>0</v>
      </c>
      <c r="G29" s="32">
        <f>SUM(Daily!G155,Daily!G372,Daily!G589,Daily!G806)</f>
        <v>0</v>
      </c>
      <c r="H29" s="3">
        <f>SUM(Daily!H155,Daily!H372,Daily!H589,Daily!H806)</f>
        <v>0</v>
      </c>
      <c r="I29" s="32">
        <f>SUM(Daily!I155,Daily!I372,Daily!I589,Daily!I806)</f>
        <v>0</v>
      </c>
      <c r="J29" s="3">
        <f>SUM(Daily!J155,Daily!J372,Daily!J589,Daily!J806)</f>
        <v>0</v>
      </c>
      <c r="K29" s="32">
        <f>SUM(Daily!K155,Daily!K372,Daily!K589,Daily!K806)</f>
        <v>0</v>
      </c>
      <c r="L29" s="3">
        <f>SUM(Daily!L155,Daily!L372,Daily!L589,Daily!L806)</f>
        <v>0</v>
      </c>
      <c r="M29" s="32">
        <f>SUM(Daily!M155,Daily!M372,Daily!M589,Daily!M806)</f>
        <v>0</v>
      </c>
      <c r="N29" s="3">
        <f>SUM(Daily!N155,Daily!N372,Daily!N589,Daily!N806)</f>
        <v>0</v>
      </c>
      <c r="O29" s="32">
        <f>SUM(Daily!O155,Daily!O372,Daily!O589,Daily!O806)</f>
        <v>0</v>
      </c>
      <c r="P29" s="3">
        <f>SUM(Daily!P155,Daily!P372,Daily!P589,Daily!P806)</f>
        <v>0</v>
      </c>
      <c r="Q29" s="32">
        <f>SUM(Daily!Q155,Daily!Q372,Daily!Q589,Daily!Q806)</f>
        <v>0</v>
      </c>
      <c r="R29" s="3">
        <f>SUM(Daily!R155,Daily!R372,Daily!R589,Daily!R806)</f>
        <v>0</v>
      </c>
      <c r="S29" s="32">
        <f>SUM(Daily!S155,Daily!S372,Daily!S589,Daily!S806)</f>
        <v>0</v>
      </c>
      <c r="T29" s="3">
        <f>SUM(Daily!T155,Daily!T372,Daily!T589,Daily!T806)</f>
        <v>0</v>
      </c>
      <c r="U29" s="32">
        <f>SUM(Daily!U155,Daily!U372,Daily!U589,Daily!U806)</f>
        <v>0</v>
      </c>
      <c r="V29" s="3">
        <f>SUM(Daily!V155,Daily!V372,Daily!V589,Daily!V806)</f>
        <v>0</v>
      </c>
      <c r="W29" s="32">
        <f>SUM(Daily!W155,Daily!W372,Daily!W589,Daily!W806)</f>
        <v>0</v>
      </c>
      <c r="X29" s="3">
        <f>SUM(Daily!X155,Daily!X372,Daily!X589,Daily!X806)</f>
        <v>0</v>
      </c>
      <c r="Y29" s="32">
        <f>SUM(Daily!Y155,Daily!Y372,Daily!Y589,Daily!Y806)</f>
        <v>0</v>
      </c>
      <c r="Z29" s="3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" thickBot="1" x14ac:dyDescent="0.2">
      <c r="A30" s="90" t="s">
        <v>39</v>
      </c>
      <c r="B30" s="16">
        <f>SUM(Daily!B156,Daily!B373,Daily!B590,Daily!B807)</f>
        <v>0</v>
      </c>
      <c r="C30" s="43">
        <f>SUM(Daily!C156,Daily!C373,Daily!C590,Daily!C807)</f>
        <v>0</v>
      </c>
      <c r="D30" s="16">
        <f>SUM(Daily!D156,Daily!D373,Daily!D590,Daily!D807)</f>
        <v>0</v>
      </c>
      <c r="E30" s="43">
        <f>SUM(Daily!E156,Daily!E373,Daily!E590,Daily!E807)</f>
        <v>0</v>
      </c>
      <c r="F30" s="16">
        <f>SUM(Daily!F156,Daily!F373,Daily!F590,Daily!F807)</f>
        <v>0</v>
      </c>
      <c r="G30" s="43">
        <f>SUM(Daily!G156,Daily!G373,Daily!G590,Daily!G807)</f>
        <v>0</v>
      </c>
      <c r="H30" s="16">
        <f>SUM(Daily!H156,Daily!H373,Daily!H590,Daily!H807)</f>
        <v>0</v>
      </c>
      <c r="I30" s="43">
        <f>SUM(Daily!I156,Daily!I373,Daily!I590,Daily!I807)</f>
        <v>0</v>
      </c>
      <c r="J30" s="16">
        <f>SUM(Daily!J156,Daily!J373,Daily!J590,Daily!J807)</f>
        <v>0</v>
      </c>
      <c r="K30" s="43">
        <f>SUM(Daily!K156,Daily!K373,Daily!K590,Daily!K807)</f>
        <v>0</v>
      </c>
      <c r="L30" s="16">
        <f>SUM(Daily!L156,Daily!L373,Daily!L590,Daily!L807)</f>
        <v>0</v>
      </c>
      <c r="M30" s="43">
        <f>SUM(Daily!M156,Daily!M373,Daily!M590,Daily!M807)</f>
        <v>0</v>
      </c>
      <c r="N30" s="16">
        <f>SUM(Daily!N156,Daily!N373,Daily!N590,Daily!N807)</f>
        <v>0</v>
      </c>
      <c r="O30" s="43">
        <f>SUM(Daily!O156,Daily!O373,Daily!O590,Daily!O807)</f>
        <v>0</v>
      </c>
      <c r="P30" s="16">
        <f>SUM(Daily!P156,Daily!P373,Daily!P590,Daily!P807)</f>
        <v>0</v>
      </c>
      <c r="Q30" s="43">
        <f>SUM(Daily!Q156,Daily!Q373,Daily!Q590,Daily!Q807)</f>
        <v>0</v>
      </c>
      <c r="R30" s="16">
        <f>SUM(Daily!R156,Daily!R373,Daily!R590,Daily!R807)</f>
        <v>0</v>
      </c>
      <c r="S30" s="43">
        <f>SUM(Daily!S156,Daily!S373,Daily!S590,Daily!S807)</f>
        <v>0</v>
      </c>
      <c r="T30" s="16">
        <f>SUM(Daily!T156,Daily!T373,Daily!T590,Daily!T807)</f>
        <v>0</v>
      </c>
      <c r="U30" s="43">
        <f>SUM(Daily!U156,Daily!U373,Daily!U590,Daily!U807)</f>
        <v>0</v>
      </c>
      <c r="V30" s="16">
        <f>SUM(Daily!V156,Daily!V373,Daily!V590,Daily!V807)</f>
        <v>0</v>
      </c>
      <c r="W30" s="43">
        <f>SUM(Daily!W156,Daily!W373,Daily!W590,Daily!W807)</f>
        <v>0</v>
      </c>
      <c r="X30" s="16">
        <f>SUM(Daily!X156,Daily!X373,Daily!X590,Daily!X807)</f>
        <v>0</v>
      </c>
      <c r="Y30" s="43">
        <f>SUM(Daily!Y156,Daily!Y373,Daily!Y590,Daily!Y807)</f>
        <v>0</v>
      </c>
      <c r="Z30" s="16">
        <f>SUM(Daily!Z156,Daily!Z373,Daily!Z590,Daily!Z807)</f>
        <v>0</v>
      </c>
      <c r="AA30" s="4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5" thickTop="1" thickBot="1" x14ac:dyDescent="0.2">
      <c r="A31" s="55" t="s">
        <v>13</v>
      </c>
      <c r="B31" s="56">
        <f>SUM(B7:B30)</f>
        <v>33800</v>
      </c>
      <c r="C31" s="56">
        <f t="shared" ref="C31:AA31" si="1">SUM(C7:C30)</f>
        <v>33248</v>
      </c>
      <c r="D31" s="56">
        <f t="shared" si="1"/>
        <v>15466</v>
      </c>
      <c r="E31" s="56">
        <f t="shared" si="1"/>
        <v>16804</v>
      </c>
      <c r="F31" s="56">
        <f t="shared" si="1"/>
        <v>31521</v>
      </c>
      <c r="G31" s="56">
        <f t="shared" si="1"/>
        <v>25398</v>
      </c>
      <c r="H31" s="56">
        <f t="shared" si="1"/>
        <v>42062</v>
      </c>
      <c r="I31" s="56">
        <f t="shared" si="1"/>
        <v>39449</v>
      </c>
      <c r="J31" s="56">
        <f t="shared" si="1"/>
        <v>9223</v>
      </c>
      <c r="K31" s="56">
        <f t="shared" si="1"/>
        <v>7812</v>
      </c>
      <c r="L31" s="56">
        <f t="shared" si="1"/>
        <v>19249</v>
      </c>
      <c r="M31" s="56">
        <f t="shared" si="1"/>
        <v>18225</v>
      </c>
      <c r="N31" s="56">
        <f t="shared" si="1"/>
        <v>37149</v>
      </c>
      <c r="O31" s="56">
        <f t="shared" si="1"/>
        <v>38746</v>
      </c>
      <c r="P31" s="56">
        <f t="shared" si="1"/>
        <v>20635</v>
      </c>
      <c r="Q31" s="56">
        <f t="shared" si="1"/>
        <v>21147</v>
      </c>
      <c r="R31" s="56">
        <f t="shared" si="1"/>
        <v>24499</v>
      </c>
      <c r="S31" s="56">
        <f t="shared" si="1"/>
        <v>25682</v>
      </c>
      <c r="T31" s="56">
        <f t="shared" si="1"/>
        <v>5925</v>
      </c>
      <c r="U31" s="56">
        <f t="shared" si="1"/>
        <v>5693</v>
      </c>
      <c r="V31" s="56">
        <f t="shared" si="1"/>
        <v>23636</v>
      </c>
      <c r="W31" s="56">
        <f t="shared" si="1"/>
        <v>23613</v>
      </c>
      <c r="X31" s="56">
        <f t="shared" si="1"/>
        <v>17721</v>
      </c>
      <c r="Y31" s="56">
        <f t="shared" si="1"/>
        <v>13584</v>
      </c>
      <c r="Z31" s="56">
        <f t="shared" si="1"/>
        <v>32844</v>
      </c>
      <c r="AA31" s="56">
        <f t="shared" si="1"/>
        <v>43451</v>
      </c>
      <c r="AB31" s="56">
        <f>SUM(AB7:AB30)</f>
        <v>313730</v>
      </c>
      <c r="AC31" s="1">
        <f>SUM(AC7:AC30)</f>
        <v>312852</v>
      </c>
    </row>
    <row r="32" spans="1:29" ht="17" thickTop="1" x14ac:dyDescent="0.2">
      <c r="AB32" s="183" t="str">
        <f>IF(AB31='Daily Total'!D46,"Correct","Wrong")</f>
        <v>Wrong</v>
      </c>
      <c r="AC32" s="183" t="str">
        <f>IF(AC31='Daily Total'!E46,"Correct","Wrong")</f>
        <v>Wrong</v>
      </c>
    </row>
    <row r="35" spans="1:29" x14ac:dyDescent="0.15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15">
      <c r="A40" s="90" t="s">
        <v>17</v>
      </c>
      <c r="B40" s="3">
        <f t="shared" ref="B40:AA49" si="3">+B8/$B$65</f>
        <v>167.5</v>
      </c>
      <c r="C40" s="32">
        <f t="shared" si="3"/>
        <v>0</v>
      </c>
      <c r="D40" s="3">
        <f t="shared" si="3"/>
        <v>84.75</v>
      </c>
      <c r="E40" s="32">
        <f t="shared" si="3"/>
        <v>0.25</v>
      </c>
      <c r="F40" s="3">
        <f t="shared" si="3"/>
        <v>215</v>
      </c>
      <c r="G40" s="32">
        <f t="shared" si="3"/>
        <v>2.5</v>
      </c>
      <c r="H40" s="3">
        <f t="shared" si="3"/>
        <v>163.75</v>
      </c>
      <c r="I40" s="32">
        <f t="shared" si="3"/>
        <v>19</v>
      </c>
      <c r="J40" s="3">
        <f t="shared" si="3"/>
        <v>9</v>
      </c>
      <c r="K40" s="32">
        <f t="shared" si="3"/>
        <v>3.5</v>
      </c>
      <c r="L40" s="3">
        <f t="shared" si="3"/>
        <v>9.75</v>
      </c>
      <c r="M40" s="32">
        <f t="shared" si="3"/>
        <v>11</v>
      </c>
      <c r="N40" s="3">
        <f t="shared" si="3"/>
        <v>48.75</v>
      </c>
      <c r="O40" s="32">
        <f t="shared" si="3"/>
        <v>7.25</v>
      </c>
      <c r="P40" s="3">
        <f t="shared" si="3"/>
        <v>16.25</v>
      </c>
      <c r="Q40" s="32">
        <f t="shared" si="3"/>
        <v>6.5</v>
      </c>
      <c r="R40" s="3">
        <f t="shared" si="3"/>
        <v>5.5</v>
      </c>
      <c r="S40" s="32">
        <f t="shared" si="3"/>
        <v>5</v>
      </c>
      <c r="T40" s="3">
        <f t="shared" si="3"/>
        <v>0.25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720.5</v>
      </c>
      <c r="AC40" s="15">
        <f t="shared" ref="AC40:AC62" si="4">C40+E40+G40+I40+K40+M40+O40+Q40+S40+U40+W40+Y40+AA40</f>
        <v>55</v>
      </c>
    </row>
    <row r="41" spans="1:29" x14ac:dyDescent="0.15">
      <c r="A41" s="91" t="s">
        <v>18</v>
      </c>
      <c r="B41" s="3">
        <f t="shared" si="3"/>
        <v>527.75</v>
      </c>
      <c r="C41" s="32">
        <f t="shared" si="3"/>
        <v>0</v>
      </c>
      <c r="D41" s="3">
        <f t="shared" si="3"/>
        <v>259.75</v>
      </c>
      <c r="E41" s="32">
        <f t="shared" si="3"/>
        <v>1.75</v>
      </c>
      <c r="F41" s="3">
        <f t="shared" si="3"/>
        <v>582</v>
      </c>
      <c r="G41" s="32">
        <f t="shared" si="3"/>
        <v>12</v>
      </c>
      <c r="H41" s="3">
        <f t="shared" si="3"/>
        <v>515</v>
      </c>
      <c r="I41" s="32">
        <f t="shared" si="3"/>
        <v>98</v>
      </c>
      <c r="J41" s="3">
        <f t="shared" si="3"/>
        <v>55.5</v>
      </c>
      <c r="K41" s="32">
        <f t="shared" si="3"/>
        <v>32.5</v>
      </c>
      <c r="L41" s="3">
        <f t="shared" si="3"/>
        <v>69.25</v>
      </c>
      <c r="M41" s="32">
        <f t="shared" si="3"/>
        <v>134</v>
      </c>
      <c r="N41" s="3">
        <f t="shared" si="3"/>
        <v>336.75</v>
      </c>
      <c r="O41" s="32">
        <f t="shared" si="3"/>
        <v>307.5</v>
      </c>
      <c r="P41" s="3">
        <f t="shared" si="3"/>
        <v>170.5</v>
      </c>
      <c r="Q41" s="32">
        <f t="shared" si="3"/>
        <v>237.75</v>
      </c>
      <c r="R41" s="3">
        <f t="shared" si="3"/>
        <v>166.75</v>
      </c>
      <c r="S41" s="32">
        <f t="shared" si="3"/>
        <v>163.75</v>
      </c>
      <c r="T41" s="3">
        <f t="shared" si="3"/>
        <v>17</v>
      </c>
      <c r="U41" s="32">
        <f t="shared" si="3"/>
        <v>80.25</v>
      </c>
      <c r="V41" s="3">
        <f t="shared" si="3"/>
        <v>150.25</v>
      </c>
      <c r="W41" s="32">
        <f t="shared" si="3"/>
        <v>219.25</v>
      </c>
      <c r="X41" s="3">
        <f t="shared" si="3"/>
        <v>133.75</v>
      </c>
      <c r="Y41" s="32">
        <f t="shared" si="3"/>
        <v>129.75</v>
      </c>
      <c r="Z41" s="3">
        <f t="shared" si="3"/>
        <v>375.75</v>
      </c>
      <c r="AA41" s="32">
        <f t="shared" si="3"/>
        <v>267</v>
      </c>
      <c r="AB41" s="11">
        <f t="shared" ref="AB41:AB62" si="5">B41+D41+F41+H41+J41+L41+N41+P41+R41+T41+V41+X41+Z41</f>
        <v>3360</v>
      </c>
      <c r="AC41" s="15">
        <f t="shared" si="4"/>
        <v>1683.5</v>
      </c>
    </row>
    <row r="42" spans="1:29" x14ac:dyDescent="0.15">
      <c r="A42" s="90" t="s">
        <v>19</v>
      </c>
      <c r="B42" s="3">
        <f t="shared" si="3"/>
        <v>699.25</v>
      </c>
      <c r="C42" s="32">
        <f t="shared" si="3"/>
        <v>179.5</v>
      </c>
      <c r="D42" s="3">
        <f t="shared" si="3"/>
        <v>339.5</v>
      </c>
      <c r="E42" s="32">
        <f t="shared" si="3"/>
        <v>147</v>
      </c>
      <c r="F42" s="3">
        <f t="shared" si="3"/>
        <v>536.5</v>
      </c>
      <c r="G42" s="32">
        <f t="shared" si="3"/>
        <v>211.75</v>
      </c>
      <c r="H42" s="3">
        <f t="shared" si="3"/>
        <v>646.25</v>
      </c>
      <c r="I42" s="32">
        <f t="shared" si="3"/>
        <v>418</v>
      </c>
      <c r="J42" s="3">
        <f t="shared" si="3"/>
        <v>91.75</v>
      </c>
      <c r="K42" s="32">
        <f t="shared" si="3"/>
        <v>174.5</v>
      </c>
      <c r="L42" s="3">
        <f t="shared" si="3"/>
        <v>179</v>
      </c>
      <c r="M42" s="32">
        <f t="shared" si="3"/>
        <v>352</v>
      </c>
      <c r="N42" s="3">
        <f t="shared" si="3"/>
        <v>589.25</v>
      </c>
      <c r="O42" s="32">
        <f t="shared" si="3"/>
        <v>731.5</v>
      </c>
      <c r="P42" s="3">
        <f t="shared" si="3"/>
        <v>401.25</v>
      </c>
      <c r="Q42" s="32">
        <f t="shared" si="3"/>
        <v>425.5</v>
      </c>
      <c r="R42" s="3">
        <f t="shared" si="3"/>
        <v>422.5</v>
      </c>
      <c r="S42" s="32">
        <f t="shared" si="3"/>
        <v>369.25</v>
      </c>
      <c r="T42" s="3">
        <f t="shared" si="3"/>
        <v>42.25</v>
      </c>
      <c r="U42" s="32">
        <f t="shared" si="3"/>
        <v>177.75</v>
      </c>
      <c r="V42" s="3">
        <f t="shared" si="3"/>
        <v>289.5</v>
      </c>
      <c r="W42" s="32">
        <f t="shared" si="3"/>
        <v>469.75</v>
      </c>
      <c r="X42" s="3">
        <f t="shared" si="3"/>
        <v>292.75</v>
      </c>
      <c r="Y42" s="32">
        <f t="shared" si="3"/>
        <v>301.75</v>
      </c>
      <c r="Z42" s="3">
        <f t="shared" si="3"/>
        <v>613.25</v>
      </c>
      <c r="AA42" s="32">
        <f t="shared" si="3"/>
        <v>638.75</v>
      </c>
      <c r="AB42" s="11">
        <f t="shared" si="5"/>
        <v>5143</v>
      </c>
      <c r="AC42" s="15">
        <f t="shared" si="4"/>
        <v>4597</v>
      </c>
    </row>
    <row r="43" spans="1:29" x14ac:dyDescent="0.15">
      <c r="A43" s="91" t="s">
        <v>20</v>
      </c>
      <c r="B43" s="3">
        <f t="shared" si="3"/>
        <v>582.5</v>
      </c>
      <c r="C43" s="32">
        <f t="shared" si="3"/>
        <v>440.75</v>
      </c>
      <c r="D43" s="3">
        <f t="shared" si="3"/>
        <v>271</v>
      </c>
      <c r="E43" s="32">
        <f t="shared" si="3"/>
        <v>306</v>
      </c>
      <c r="F43" s="3">
        <f t="shared" si="3"/>
        <v>509.5</v>
      </c>
      <c r="G43" s="32">
        <f t="shared" si="3"/>
        <v>350.25</v>
      </c>
      <c r="H43" s="3">
        <f t="shared" si="3"/>
        <v>686.75</v>
      </c>
      <c r="I43" s="32">
        <f t="shared" si="3"/>
        <v>547.75</v>
      </c>
      <c r="J43" s="3">
        <f t="shared" si="3"/>
        <v>109</v>
      </c>
      <c r="K43" s="32">
        <f t="shared" si="3"/>
        <v>217</v>
      </c>
      <c r="L43" s="3">
        <f t="shared" si="3"/>
        <v>190.5</v>
      </c>
      <c r="M43" s="32">
        <f t="shared" si="3"/>
        <v>465</v>
      </c>
      <c r="N43" s="3">
        <f t="shared" si="3"/>
        <v>631</v>
      </c>
      <c r="O43" s="32">
        <f t="shared" si="3"/>
        <v>796</v>
      </c>
      <c r="P43" s="3">
        <f t="shared" si="3"/>
        <v>416.5</v>
      </c>
      <c r="Q43" s="32">
        <f t="shared" si="3"/>
        <v>381.25</v>
      </c>
      <c r="R43" s="3">
        <f t="shared" si="3"/>
        <v>505.5</v>
      </c>
      <c r="S43" s="32">
        <f t="shared" si="3"/>
        <v>345</v>
      </c>
      <c r="T43" s="3">
        <f t="shared" si="3"/>
        <v>68.25</v>
      </c>
      <c r="U43" s="32">
        <f t="shared" si="3"/>
        <v>218.75</v>
      </c>
      <c r="V43" s="3">
        <f t="shared" si="3"/>
        <v>322</v>
      </c>
      <c r="W43" s="32">
        <f t="shared" si="3"/>
        <v>524</v>
      </c>
      <c r="X43" s="3">
        <f t="shared" si="3"/>
        <v>333.5</v>
      </c>
      <c r="Y43" s="32">
        <f t="shared" si="3"/>
        <v>384.5</v>
      </c>
      <c r="Z43" s="3">
        <f t="shared" si="3"/>
        <v>616.5</v>
      </c>
      <c r="AA43" s="32">
        <f t="shared" si="3"/>
        <v>635.75</v>
      </c>
      <c r="AB43" s="11">
        <f t="shared" si="5"/>
        <v>5242.5</v>
      </c>
      <c r="AC43" s="15">
        <f t="shared" si="4"/>
        <v>5612</v>
      </c>
    </row>
    <row r="44" spans="1:29" x14ac:dyDescent="0.15">
      <c r="A44" s="90" t="s">
        <v>21</v>
      </c>
      <c r="B44" s="3">
        <f t="shared" si="3"/>
        <v>617</v>
      </c>
      <c r="C44" s="32">
        <f t="shared" si="3"/>
        <v>464.25</v>
      </c>
      <c r="D44" s="3">
        <f t="shared" si="3"/>
        <v>258.25</v>
      </c>
      <c r="E44" s="32">
        <f t="shared" si="3"/>
        <v>262.25</v>
      </c>
      <c r="F44" s="3">
        <f t="shared" si="3"/>
        <v>530.25</v>
      </c>
      <c r="G44" s="32">
        <f t="shared" si="3"/>
        <v>272.75</v>
      </c>
      <c r="H44" s="3">
        <f t="shared" si="3"/>
        <v>683.75</v>
      </c>
      <c r="I44" s="32">
        <f t="shared" si="3"/>
        <v>523.75</v>
      </c>
      <c r="J44" s="3">
        <f t="shared" si="3"/>
        <v>109.75</v>
      </c>
      <c r="K44" s="32">
        <f t="shared" si="3"/>
        <v>209.5</v>
      </c>
      <c r="L44" s="3">
        <f t="shared" si="3"/>
        <v>213.5</v>
      </c>
      <c r="M44" s="32">
        <f t="shared" si="3"/>
        <v>416</v>
      </c>
      <c r="N44" s="3">
        <f t="shared" si="3"/>
        <v>633.25</v>
      </c>
      <c r="O44" s="32">
        <f t="shared" si="3"/>
        <v>729.75</v>
      </c>
      <c r="P44" s="3">
        <f t="shared" si="3"/>
        <v>383</v>
      </c>
      <c r="Q44" s="32">
        <f t="shared" si="3"/>
        <v>354.25</v>
      </c>
      <c r="R44" s="3">
        <f t="shared" si="3"/>
        <v>522</v>
      </c>
      <c r="S44" s="32">
        <f t="shared" si="3"/>
        <v>354</v>
      </c>
      <c r="T44" s="3">
        <f t="shared" si="3"/>
        <v>60.5</v>
      </c>
      <c r="U44" s="32">
        <f t="shared" si="3"/>
        <v>168.75</v>
      </c>
      <c r="V44" s="3">
        <f t="shared" si="3"/>
        <v>291.75</v>
      </c>
      <c r="W44" s="32">
        <f t="shared" si="3"/>
        <v>453</v>
      </c>
      <c r="X44" s="3">
        <f t="shared" si="3"/>
        <v>317.5</v>
      </c>
      <c r="Y44" s="32">
        <f t="shared" si="3"/>
        <v>252.75</v>
      </c>
      <c r="Z44" s="3">
        <f t="shared" si="3"/>
        <v>525.25</v>
      </c>
      <c r="AA44" s="32">
        <f t="shared" si="3"/>
        <v>563.75</v>
      </c>
      <c r="AB44" s="11">
        <f t="shared" si="5"/>
        <v>5145.75</v>
      </c>
      <c r="AC44" s="15">
        <f t="shared" si="4"/>
        <v>5024.75</v>
      </c>
    </row>
    <row r="45" spans="1:29" x14ac:dyDescent="0.15">
      <c r="A45" s="91" t="s">
        <v>22</v>
      </c>
      <c r="B45" s="3">
        <f t="shared" si="3"/>
        <v>586</v>
      </c>
      <c r="C45" s="32">
        <f t="shared" si="3"/>
        <v>653.75</v>
      </c>
      <c r="D45" s="3">
        <f t="shared" si="3"/>
        <v>273.5</v>
      </c>
      <c r="E45" s="32">
        <f t="shared" si="3"/>
        <v>220.75</v>
      </c>
      <c r="F45" s="3">
        <f t="shared" si="3"/>
        <v>677.5</v>
      </c>
      <c r="G45" s="32">
        <f t="shared" si="3"/>
        <v>248.75</v>
      </c>
      <c r="H45" s="3">
        <f t="shared" si="3"/>
        <v>703.75</v>
      </c>
      <c r="I45" s="32">
        <f t="shared" si="3"/>
        <v>580.25</v>
      </c>
      <c r="J45" s="3">
        <f t="shared" si="3"/>
        <v>120.75</v>
      </c>
      <c r="K45" s="32">
        <f t="shared" si="3"/>
        <v>222.75</v>
      </c>
      <c r="L45" s="3">
        <f t="shared" si="3"/>
        <v>233.25</v>
      </c>
      <c r="M45" s="32">
        <f t="shared" si="3"/>
        <v>453.75</v>
      </c>
      <c r="N45" s="3">
        <f t="shared" si="3"/>
        <v>610</v>
      </c>
      <c r="O45" s="32">
        <f t="shared" si="3"/>
        <v>773.75</v>
      </c>
      <c r="P45" s="3">
        <f t="shared" si="3"/>
        <v>349.5</v>
      </c>
      <c r="Q45" s="32">
        <f t="shared" si="3"/>
        <v>318</v>
      </c>
      <c r="R45" s="3">
        <f t="shared" si="3"/>
        <v>488.25</v>
      </c>
      <c r="S45" s="32">
        <f t="shared" si="3"/>
        <v>325</v>
      </c>
      <c r="T45" s="3">
        <f t="shared" si="3"/>
        <v>57.25</v>
      </c>
      <c r="U45" s="32">
        <f t="shared" si="3"/>
        <v>116</v>
      </c>
      <c r="V45" s="3">
        <f t="shared" si="3"/>
        <v>315.25</v>
      </c>
      <c r="W45" s="32">
        <f t="shared" si="3"/>
        <v>473.75</v>
      </c>
      <c r="X45" s="3">
        <f t="shared" si="3"/>
        <v>293.75</v>
      </c>
      <c r="Y45" s="32">
        <f t="shared" si="3"/>
        <v>230.75</v>
      </c>
      <c r="Z45" s="3">
        <f t="shared" si="3"/>
        <v>532.25</v>
      </c>
      <c r="AA45" s="32">
        <f t="shared" si="3"/>
        <v>622.25</v>
      </c>
      <c r="AB45" s="11">
        <f t="shared" si="5"/>
        <v>5241</v>
      </c>
      <c r="AC45" s="15">
        <f t="shared" si="4"/>
        <v>5239.5</v>
      </c>
    </row>
    <row r="46" spans="1:29" x14ac:dyDescent="0.15">
      <c r="A46" s="90" t="s">
        <v>23</v>
      </c>
      <c r="B46" s="3">
        <f t="shared" si="3"/>
        <v>552.25</v>
      </c>
      <c r="C46" s="32">
        <f t="shared" si="3"/>
        <v>517.75</v>
      </c>
      <c r="D46" s="3">
        <f t="shared" si="3"/>
        <v>230.25</v>
      </c>
      <c r="E46" s="32">
        <f t="shared" si="3"/>
        <v>219</v>
      </c>
      <c r="F46" s="3">
        <f t="shared" si="3"/>
        <v>520.25</v>
      </c>
      <c r="G46" s="32">
        <f t="shared" si="3"/>
        <v>238</v>
      </c>
      <c r="H46" s="3">
        <f t="shared" si="3"/>
        <v>588.5</v>
      </c>
      <c r="I46" s="32">
        <f t="shared" si="3"/>
        <v>596</v>
      </c>
      <c r="J46" s="3">
        <f t="shared" si="3"/>
        <v>134.5</v>
      </c>
      <c r="K46" s="32">
        <f t="shared" si="3"/>
        <v>210.75</v>
      </c>
      <c r="L46" s="3">
        <f t="shared" si="3"/>
        <v>237</v>
      </c>
      <c r="M46" s="32">
        <f t="shared" si="3"/>
        <v>421</v>
      </c>
      <c r="N46" s="3">
        <f t="shared" si="3"/>
        <v>574.75</v>
      </c>
      <c r="O46" s="32">
        <f t="shared" si="3"/>
        <v>744.25</v>
      </c>
      <c r="P46" s="3">
        <f t="shared" si="3"/>
        <v>309</v>
      </c>
      <c r="Q46" s="32">
        <f t="shared" si="3"/>
        <v>306.75</v>
      </c>
      <c r="R46" s="3">
        <f t="shared" si="3"/>
        <v>493.75</v>
      </c>
      <c r="S46" s="32">
        <f t="shared" si="3"/>
        <v>393.25</v>
      </c>
      <c r="T46" s="3">
        <f t="shared" si="3"/>
        <v>108.5</v>
      </c>
      <c r="U46" s="32">
        <f t="shared" si="3"/>
        <v>94</v>
      </c>
      <c r="V46" s="3">
        <f t="shared" si="3"/>
        <v>306.75</v>
      </c>
      <c r="W46" s="32">
        <f t="shared" si="3"/>
        <v>484.5</v>
      </c>
      <c r="X46" s="3">
        <f t="shared" si="3"/>
        <v>264</v>
      </c>
      <c r="Y46" s="32">
        <f t="shared" si="3"/>
        <v>209</v>
      </c>
      <c r="Z46" s="3">
        <f t="shared" si="3"/>
        <v>609</v>
      </c>
      <c r="AA46" s="32">
        <f t="shared" si="3"/>
        <v>691.75</v>
      </c>
      <c r="AB46" s="11">
        <f t="shared" si="5"/>
        <v>4928.5</v>
      </c>
      <c r="AC46" s="15">
        <f t="shared" si="4"/>
        <v>5126</v>
      </c>
    </row>
    <row r="47" spans="1:29" x14ac:dyDescent="0.15">
      <c r="A47" s="91" t="s">
        <v>24</v>
      </c>
      <c r="B47" s="3">
        <f t="shared" si="3"/>
        <v>491.75</v>
      </c>
      <c r="C47" s="32">
        <f t="shared" si="3"/>
        <v>432.75</v>
      </c>
      <c r="D47" s="3">
        <f t="shared" si="3"/>
        <v>234.75</v>
      </c>
      <c r="E47" s="32">
        <f t="shared" si="3"/>
        <v>257.25</v>
      </c>
      <c r="F47" s="3">
        <f t="shared" si="3"/>
        <v>508.5</v>
      </c>
      <c r="G47" s="32">
        <f t="shared" si="3"/>
        <v>256.75</v>
      </c>
      <c r="H47" s="3">
        <f t="shared" si="3"/>
        <v>608.5</v>
      </c>
      <c r="I47" s="32">
        <f t="shared" si="3"/>
        <v>622</v>
      </c>
      <c r="J47" s="3">
        <f t="shared" si="3"/>
        <v>138</v>
      </c>
      <c r="K47" s="32">
        <f t="shared" si="3"/>
        <v>155.5</v>
      </c>
      <c r="L47" s="3">
        <f t="shared" si="3"/>
        <v>240.75</v>
      </c>
      <c r="M47" s="32">
        <f t="shared" si="3"/>
        <v>320.75</v>
      </c>
      <c r="N47" s="3">
        <f t="shared" si="3"/>
        <v>512.5</v>
      </c>
      <c r="O47" s="32">
        <f t="shared" si="3"/>
        <v>610.25</v>
      </c>
      <c r="P47" s="3">
        <f t="shared" si="3"/>
        <v>267.25</v>
      </c>
      <c r="Q47" s="32">
        <f t="shared" si="3"/>
        <v>280.75</v>
      </c>
      <c r="R47" s="3">
        <f t="shared" si="3"/>
        <v>427</v>
      </c>
      <c r="S47" s="32">
        <f t="shared" si="3"/>
        <v>373.25</v>
      </c>
      <c r="T47" s="3">
        <f t="shared" si="3"/>
        <v>75.75</v>
      </c>
      <c r="U47" s="32">
        <f t="shared" si="3"/>
        <v>87</v>
      </c>
      <c r="V47" s="3">
        <f t="shared" si="3"/>
        <v>276</v>
      </c>
      <c r="W47" s="32">
        <f t="shared" si="3"/>
        <v>358.25</v>
      </c>
      <c r="X47" s="3">
        <f t="shared" si="3"/>
        <v>230.25</v>
      </c>
      <c r="Y47" s="32">
        <f t="shared" si="3"/>
        <v>196.75</v>
      </c>
      <c r="Z47" s="3">
        <f t="shared" si="3"/>
        <v>562.75</v>
      </c>
      <c r="AA47" s="32">
        <f t="shared" si="3"/>
        <v>759.25</v>
      </c>
      <c r="AB47" s="11">
        <f t="shared" si="5"/>
        <v>4573.75</v>
      </c>
      <c r="AC47" s="15">
        <f t="shared" si="4"/>
        <v>4710.5</v>
      </c>
    </row>
    <row r="48" spans="1:29" x14ac:dyDescent="0.15">
      <c r="A48" s="90" t="s">
        <v>25</v>
      </c>
      <c r="B48" s="3">
        <f t="shared" si="3"/>
        <v>487.5</v>
      </c>
      <c r="C48" s="32">
        <f t="shared" si="3"/>
        <v>405.5</v>
      </c>
      <c r="D48" s="3">
        <f t="shared" si="3"/>
        <v>237</v>
      </c>
      <c r="E48" s="32">
        <f t="shared" si="3"/>
        <v>259.25</v>
      </c>
      <c r="F48" s="3">
        <f t="shared" si="3"/>
        <v>467.25</v>
      </c>
      <c r="G48" s="32">
        <f t="shared" si="3"/>
        <v>259.75</v>
      </c>
      <c r="H48" s="3">
        <f t="shared" si="3"/>
        <v>578.5</v>
      </c>
      <c r="I48" s="32">
        <f t="shared" si="3"/>
        <v>575.75</v>
      </c>
      <c r="J48" s="3">
        <f t="shared" si="3"/>
        <v>142.25</v>
      </c>
      <c r="K48" s="32">
        <f t="shared" si="3"/>
        <v>127.25</v>
      </c>
      <c r="L48" s="3">
        <f t="shared" si="3"/>
        <v>263.75</v>
      </c>
      <c r="M48" s="32">
        <f t="shared" si="3"/>
        <v>287.25</v>
      </c>
      <c r="N48" s="3">
        <f t="shared" si="3"/>
        <v>512.25</v>
      </c>
      <c r="O48" s="32">
        <f t="shared" si="3"/>
        <v>520</v>
      </c>
      <c r="P48" s="3">
        <f t="shared" si="3"/>
        <v>297.75</v>
      </c>
      <c r="Q48" s="32">
        <f t="shared" si="3"/>
        <v>259.25</v>
      </c>
      <c r="R48" s="3">
        <f t="shared" si="3"/>
        <v>393.75</v>
      </c>
      <c r="S48" s="32">
        <f t="shared" si="3"/>
        <v>374.75</v>
      </c>
      <c r="T48" s="3">
        <f t="shared" si="3"/>
        <v>64.25</v>
      </c>
      <c r="U48" s="32">
        <f t="shared" si="3"/>
        <v>72</v>
      </c>
      <c r="V48" s="3">
        <f t="shared" si="3"/>
        <v>309.5</v>
      </c>
      <c r="W48" s="32">
        <f t="shared" si="3"/>
        <v>337.25</v>
      </c>
      <c r="X48" s="3">
        <f t="shared" si="3"/>
        <v>208.25</v>
      </c>
      <c r="Y48" s="32">
        <f t="shared" si="3"/>
        <v>156.5</v>
      </c>
      <c r="Z48" s="3">
        <f t="shared" si="3"/>
        <v>537</v>
      </c>
      <c r="AA48" s="32">
        <f t="shared" si="3"/>
        <v>644</v>
      </c>
      <c r="AB48" s="11">
        <f t="shared" si="5"/>
        <v>4499</v>
      </c>
      <c r="AC48" s="15">
        <f t="shared" si="4"/>
        <v>4278.5</v>
      </c>
    </row>
    <row r="49" spans="1:29" x14ac:dyDescent="0.15">
      <c r="A49" s="91" t="s">
        <v>26</v>
      </c>
      <c r="B49" s="3">
        <f t="shared" si="3"/>
        <v>408.5</v>
      </c>
      <c r="C49" s="32">
        <f t="shared" si="3"/>
        <v>507.25</v>
      </c>
      <c r="D49" s="3">
        <f t="shared" si="3"/>
        <v>217.5</v>
      </c>
      <c r="E49" s="32">
        <f t="shared" si="3"/>
        <v>294.75</v>
      </c>
      <c r="F49" s="3">
        <f t="shared" si="3"/>
        <v>478.5</v>
      </c>
      <c r="G49" s="32">
        <f t="shared" si="3"/>
        <v>295</v>
      </c>
      <c r="H49" s="3">
        <f t="shared" si="3"/>
        <v>590.75</v>
      </c>
      <c r="I49" s="32">
        <f t="shared" si="3"/>
        <v>622.5</v>
      </c>
      <c r="J49" s="3">
        <f t="shared" si="3"/>
        <v>140.5</v>
      </c>
      <c r="K49" s="32">
        <f t="shared" si="3"/>
        <v>124</v>
      </c>
      <c r="L49" s="3">
        <f t="shared" si="3"/>
        <v>253.25</v>
      </c>
      <c r="M49" s="32">
        <f t="shared" si="3"/>
        <v>281.75</v>
      </c>
      <c r="N49" s="3">
        <f t="shared" si="3"/>
        <v>502.25</v>
      </c>
      <c r="O49" s="32">
        <f t="shared" si="3"/>
        <v>515.75</v>
      </c>
      <c r="P49" s="3">
        <f t="shared" si="3"/>
        <v>284</v>
      </c>
      <c r="Q49" s="32">
        <f t="shared" si="3"/>
        <v>265.75</v>
      </c>
      <c r="R49" s="3">
        <f t="shared" si="3"/>
        <v>359.75</v>
      </c>
      <c r="S49" s="32">
        <f t="shared" si="3"/>
        <v>368.5</v>
      </c>
      <c r="T49" s="3">
        <f t="shared" si="3"/>
        <v>66.75</v>
      </c>
      <c r="U49" s="32">
        <f t="shared" si="3"/>
        <v>76.75</v>
      </c>
      <c r="V49" s="3">
        <f t="shared" si="3"/>
        <v>299.5</v>
      </c>
      <c r="W49" s="32">
        <f t="shared" ref="W49:AA49" si="6">+W17/$B$65</f>
        <v>359.75</v>
      </c>
      <c r="X49" s="3">
        <f t="shared" si="6"/>
        <v>230.75</v>
      </c>
      <c r="Y49" s="32">
        <f t="shared" si="6"/>
        <v>185.5</v>
      </c>
      <c r="Z49" s="3">
        <f t="shared" si="6"/>
        <v>503.25</v>
      </c>
      <c r="AA49" s="32">
        <f t="shared" si="6"/>
        <v>677.25</v>
      </c>
      <c r="AB49" s="11">
        <f t="shared" si="5"/>
        <v>4335.25</v>
      </c>
      <c r="AC49" s="15">
        <f t="shared" si="4"/>
        <v>4574.5</v>
      </c>
    </row>
    <row r="50" spans="1:29" x14ac:dyDescent="0.15">
      <c r="A50" s="90" t="s">
        <v>27</v>
      </c>
      <c r="B50" s="3">
        <f t="shared" ref="B50:AA59" si="7">+B18/$B$65</f>
        <v>371</v>
      </c>
      <c r="C50" s="32">
        <f t="shared" si="7"/>
        <v>507.5</v>
      </c>
      <c r="D50" s="3">
        <f t="shared" si="7"/>
        <v>212.75</v>
      </c>
      <c r="E50" s="32">
        <f t="shared" si="7"/>
        <v>292.5</v>
      </c>
      <c r="F50" s="3">
        <f t="shared" si="7"/>
        <v>422.5</v>
      </c>
      <c r="G50" s="32">
        <f t="shared" si="7"/>
        <v>300.25</v>
      </c>
      <c r="H50" s="3">
        <f t="shared" si="7"/>
        <v>604</v>
      </c>
      <c r="I50" s="32">
        <f t="shared" si="7"/>
        <v>608</v>
      </c>
      <c r="J50" s="3">
        <f t="shared" si="7"/>
        <v>153.25</v>
      </c>
      <c r="K50" s="32">
        <f t="shared" si="7"/>
        <v>96</v>
      </c>
      <c r="L50" s="3">
        <f t="shared" si="7"/>
        <v>283.5</v>
      </c>
      <c r="M50" s="32">
        <f t="shared" si="7"/>
        <v>263</v>
      </c>
      <c r="N50" s="3">
        <f t="shared" si="7"/>
        <v>564.75</v>
      </c>
      <c r="O50" s="32">
        <f t="shared" si="7"/>
        <v>474.75</v>
      </c>
      <c r="P50" s="3">
        <f t="shared" si="7"/>
        <v>290.5</v>
      </c>
      <c r="Q50" s="32">
        <f t="shared" si="7"/>
        <v>238.5</v>
      </c>
      <c r="R50" s="3">
        <f t="shared" si="7"/>
        <v>352.5</v>
      </c>
      <c r="S50" s="32">
        <f t="shared" si="7"/>
        <v>364.25</v>
      </c>
      <c r="T50" s="3">
        <f t="shared" si="7"/>
        <v>85.25</v>
      </c>
      <c r="U50" s="32">
        <f t="shared" si="7"/>
        <v>64</v>
      </c>
      <c r="V50" s="3">
        <f t="shared" si="7"/>
        <v>352.5</v>
      </c>
      <c r="W50" s="32">
        <f t="shared" si="7"/>
        <v>331.25</v>
      </c>
      <c r="X50" s="3">
        <f t="shared" si="7"/>
        <v>238.5</v>
      </c>
      <c r="Y50" s="32">
        <f t="shared" si="7"/>
        <v>143.5</v>
      </c>
      <c r="Z50" s="3">
        <f t="shared" si="7"/>
        <v>523</v>
      </c>
      <c r="AA50" s="32">
        <f t="shared" si="7"/>
        <v>654.5</v>
      </c>
      <c r="AB50" s="11">
        <f t="shared" si="5"/>
        <v>4454</v>
      </c>
      <c r="AC50" s="15">
        <f t="shared" si="4"/>
        <v>4338</v>
      </c>
    </row>
    <row r="51" spans="1:29" x14ac:dyDescent="0.15">
      <c r="A51" s="91" t="s">
        <v>28</v>
      </c>
      <c r="B51" s="3">
        <f t="shared" si="7"/>
        <v>368</v>
      </c>
      <c r="C51" s="32">
        <f t="shared" si="7"/>
        <v>570.5</v>
      </c>
      <c r="D51" s="3">
        <f t="shared" si="7"/>
        <v>202.25</v>
      </c>
      <c r="E51" s="32">
        <f t="shared" si="7"/>
        <v>293.5</v>
      </c>
      <c r="F51" s="3">
        <f t="shared" si="7"/>
        <v>396</v>
      </c>
      <c r="G51" s="32">
        <f t="shared" si="7"/>
        <v>406.75</v>
      </c>
      <c r="H51" s="3">
        <f t="shared" si="7"/>
        <v>591.25</v>
      </c>
      <c r="I51" s="32">
        <f t="shared" si="7"/>
        <v>637.75</v>
      </c>
      <c r="J51" s="3">
        <f t="shared" si="7"/>
        <v>158</v>
      </c>
      <c r="K51" s="32">
        <f t="shared" si="7"/>
        <v>72</v>
      </c>
      <c r="L51" s="3">
        <f t="shared" si="7"/>
        <v>364.75</v>
      </c>
      <c r="M51" s="32">
        <f t="shared" si="7"/>
        <v>215</v>
      </c>
      <c r="N51" s="3">
        <f t="shared" si="7"/>
        <v>559.25</v>
      </c>
      <c r="O51" s="32">
        <f t="shared" si="7"/>
        <v>475.25</v>
      </c>
      <c r="P51" s="3">
        <f t="shared" si="7"/>
        <v>321.25</v>
      </c>
      <c r="Q51" s="32">
        <f t="shared" si="7"/>
        <v>267.5</v>
      </c>
      <c r="R51" s="3">
        <f t="shared" si="7"/>
        <v>346.25</v>
      </c>
      <c r="S51" s="32">
        <f t="shared" si="7"/>
        <v>429</v>
      </c>
      <c r="T51" s="3">
        <f t="shared" si="7"/>
        <v>125</v>
      </c>
      <c r="U51" s="32">
        <f t="shared" si="7"/>
        <v>45.25</v>
      </c>
      <c r="V51" s="3">
        <f t="shared" si="7"/>
        <v>400</v>
      </c>
      <c r="W51" s="32">
        <f t="shared" si="7"/>
        <v>349.5</v>
      </c>
      <c r="X51" s="3">
        <f t="shared" si="7"/>
        <v>265.5</v>
      </c>
      <c r="Y51" s="32">
        <f t="shared" si="7"/>
        <v>154</v>
      </c>
      <c r="Z51" s="3">
        <f t="shared" si="7"/>
        <v>571.75</v>
      </c>
      <c r="AA51" s="32">
        <f t="shared" si="7"/>
        <v>698.75</v>
      </c>
      <c r="AB51" s="11">
        <f t="shared" si="5"/>
        <v>4669.25</v>
      </c>
      <c r="AC51" s="15">
        <f t="shared" si="4"/>
        <v>4614.75</v>
      </c>
    </row>
    <row r="52" spans="1:29" x14ac:dyDescent="0.15">
      <c r="A52" s="90" t="s">
        <v>29</v>
      </c>
      <c r="B52" s="3">
        <f t="shared" si="7"/>
        <v>414.75</v>
      </c>
      <c r="C52" s="32">
        <f t="shared" si="7"/>
        <v>717</v>
      </c>
      <c r="D52" s="3">
        <f t="shared" si="7"/>
        <v>285</v>
      </c>
      <c r="E52" s="32">
        <f t="shared" si="7"/>
        <v>317.75</v>
      </c>
      <c r="F52" s="3">
        <f t="shared" si="7"/>
        <v>510</v>
      </c>
      <c r="G52" s="32">
        <f t="shared" si="7"/>
        <v>528.25</v>
      </c>
      <c r="H52" s="3">
        <f t="shared" si="7"/>
        <v>691.25</v>
      </c>
      <c r="I52" s="32">
        <f t="shared" si="7"/>
        <v>758.25</v>
      </c>
      <c r="J52" s="3">
        <f t="shared" si="7"/>
        <v>239.25</v>
      </c>
      <c r="K52" s="32">
        <f t="shared" si="7"/>
        <v>62.25</v>
      </c>
      <c r="L52" s="3">
        <f t="shared" si="7"/>
        <v>447.25</v>
      </c>
      <c r="M52" s="32">
        <f t="shared" si="7"/>
        <v>199.5</v>
      </c>
      <c r="N52" s="3">
        <f t="shared" si="7"/>
        <v>602</v>
      </c>
      <c r="O52" s="32">
        <f t="shared" si="7"/>
        <v>524.75</v>
      </c>
      <c r="P52" s="3">
        <f t="shared" si="7"/>
        <v>378.75</v>
      </c>
      <c r="Q52" s="32">
        <f t="shared" si="7"/>
        <v>294.75</v>
      </c>
      <c r="R52" s="3">
        <f t="shared" si="7"/>
        <v>367.25</v>
      </c>
      <c r="S52" s="32">
        <f t="shared" si="7"/>
        <v>479.75</v>
      </c>
      <c r="T52" s="3">
        <f t="shared" si="7"/>
        <v>195.25</v>
      </c>
      <c r="U52" s="32">
        <f t="shared" si="7"/>
        <v>34</v>
      </c>
      <c r="V52" s="3">
        <f t="shared" si="7"/>
        <v>486.25</v>
      </c>
      <c r="W52" s="32">
        <f t="shared" si="7"/>
        <v>355.25</v>
      </c>
      <c r="X52" s="3">
        <f t="shared" si="7"/>
        <v>354.75</v>
      </c>
      <c r="Y52" s="32">
        <f t="shared" si="7"/>
        <v>165</v>
      </c>
      <c r="Z52" s="3">
        <f t="shared" si="7"/>
        <v>574</v>
      </c>
      <c r="AA52" s="32">
        <f t="shared" si="7"/>
        <v>676.5</v>
      </c>
      <c r="AB52" s="11">
        <f t="shared" si="5"/>
        <v>5545.75</v>
      </c>
      <c r="AC52" s="15">
        <f t="shared" si="4"/>
        <v>5113</v>
      </c>
    </row>
    <row r="53" spans="1:29" x14ac:dyDescent="0.15">
      <c r="A53" s="91" t="s">
        <v>30</v>
      </c>
      <c r="B53" s="3">
        <f t="shared" si="7"/>
        <v>577.75</v>
      </c>
      <c r="C53" s="32">
        <f t="shared" si="7"/>
        <v>763</v>
      </c>
      <c r="D53" s="3">
        <f t="shared" si="7"/>
        <v>301.25</v>
      </c>
      <c r="E53" s="32">
        <f t="shared" si="7"/>
        <v>316</v>
      </c>
      <c r="F53" s="3">
        <f t="shared" si="7"/>
        <v>549.5</v>
      </c>
      <c r="G53" s="32">
        <f t="shared" si="7"/>
        <v>653.75</v>
      </c>
      <c r="H53" s="3">
        <f t="shared" si="7"/>
        <v>837.75</v>
      </c>
      <c r="I53" s="32">
        <f t="shared" si="7"/>
        <v>793.25</v>
      </c>
      <c r="J53" s="3">
        <f t="shared" si="7"/>
        <v>234</v>
      </c>
      <c r="K53" s="32">
        <f t="shared" si="7"/>
        <v>57</v>
      </c>
      <c r="L53" s="3">
        <f t="shared" si="7"/>
        <v>465.5</v>
      </c>
      <c r="M53" s="32">
        <f t="shared" si="7"/>
        <v>178.25</v>
      </c>
      <c r="N53" s="3">
        <f t="shared" si="7"/>
        <v>714.25</v>
      </c>
      <c r="O53" s="32">
        <f t="shared" si="7"/>
        <v>659.75</v>
      </c>
      <c r="P53" s="3">
        <f t="shared" si="7"/>
        <v>416.75</v>
      </c>
      <c r="Q53" s="32">
        <f t="shared" si="7"/>
        <v>424</v>
      </c>
      <c r="R53" s="3">
        <f t="shared" si="7"/>
        <v>381.25</v>
      </c>
      <c r="S53" s="32">
        <f t="shared" si="7"/>
        <v>541.75</v>
      </c>
      <c r="T53" s="3">
        <f t="shared" si="7"/>
        <v>212.5</v>
      </c>
      <c r="U53" s="32">
        <f t="shared" si="7"/>
        <v>40.25</v>
      </c>
      <c r="V53" s="3">
        <f t="shared" si="7"/>
        <v>532.5</v>
      </c>
      <c r="W53" s="32">
        <f t="shared" si="7"/>
        <v>349.5</v>
      </c>
      <c r="X53" s="3">
        <f t="shared" si="7"/>
        <v>462</v>
      </c>
      <c r="Y53" s="32">
        <f t="shared" si="7"/>
        <v>205</v>
      </c>
      <c r="Z53" s="3">
        <f t="shared" si="7"/>
        <v>532.25</v>
      </c>
      <c r="AA53" s="32">
        <f t="shared" si="7"/>
        <v>931.75</v>
      </c>
      <c r="AB53" s="11">
        <f t="shared" si="5"/>
        <v>6217.25</v>
      </c>
      <c r="AC53" s="15">
        <f t="shared" si="4"/>
        <v>5913.25</v>
      </c>
    </row>
    <row r="54" spans="1:29" x14ac:dyDescent="0.15">
      <c r="A54" s="90" t="s">
        <v>31</v>
      </c>
      <c r="B54" s="3">
        <f t="shared" si="7"/>
        <v>609</v>
      </c>
      <c r="C54" s="32">
        <f t="shared" si="7"/>
        <v>765.5</v>
      </c>
      <c r="D54" s="3">
        <f t="shared" si="7"/>
        <v>216.25</v>
      </c>
      <c r="E54" s="32">
        <f t="shared" si="7"/>
        <v>319.5</v>
      </c>
      <c r="F54" s="3">
        <f t="shared" si="7"/>
        <v>417.5</v>
      </c>
      <c r="G54" s="32">
        <f t="shared" si="7"/>
        <v>695.75</v>
      </c>
      <c r="H54" s="3">
        <f t="shared" si="7"/>
        <v>777.25</v>
      </c>
      <c r="I54" s="32">
        <f t="shared" si="7"/>
        <v>828.75</v>
      </c>
      <c r="J54" s="3">
        <f t="shared" si="7"/>
        <v>197</v>
      </c>
      <c r="K54" s="32">
        <f t="shared" si="7"/>
        <v>59.25</v>
      </c>
      <c r="L54" s="3">
        <f t="shared" si="7"/>
        <v>440.75</v>
      </c>
      <c r="M54" s="32">
        <f t="shared" si="7"/>
        <v>183.5</v>
      </c>
      <c r="N54" s="3">
        <f t="shared" si="7"/>
        <v>641.75</v>
      </c>
      <c r="O54" s="32">
        <f t="shared" si="7"/>
        <v>618</v>
      </c>
      <c r="P54" s="3">
        <f t="shared" si="7"/>
        <v>358.5</v>
      </c>
      <c r="Q54" s="32">
        <f t="shared" si="7"/>
        <v>414.5</v>
      </c>
      <c r="R54" s="3">
        <f t="shared" si="7"/>
        <v>350.75</v>
      </c>
      <c r="S54" s="32">
        <f t="shared" si="7"/>
        <v>539</v>
      </c>
      <c r="T54" s="3">
        <f t="shared" si="7"/>
        <v>149.75</v>
      </c>
      <c r="U54" s="32">
        <f t="shared" si="7"/>
        <v>33.5</v>
      </c>
      <c r="V54" s="3">
        <f t="shared" si="7"/>
        <v>511.75</v>
      </c>
      <c r="W54" s="32">
        <f t="shared" si="7"/>
        <v>317</v>
      </c>
      <c r="X54" s="3">
        <f t="shared" si="7"/>
        <v>336.25</v>
      </c>
      <c r="Y54" s="32">
        <f t="shared" si="7"/>
        <v>214</v>
      </c>
      <c r="Z54" s="3">
        <f t="shared" si="7"/>
        <v>424.25</v>
      </c>
      <c r="AA54" s="32">
        <f t="shared" si="7"/>
        <v>898</v>
      </c>
      <c r="AB54" s="11">
        <f t="shared" si="5"/>
        <v>5430.75</v>
      </c>
      <c r="AC54" s="15">
        <f t="shared" si="4"/>
        <v>5886.25</v>
      </c>
    </row>
    <row r="55" spans="1:29" x14ac:dyDescent="0.15">
      <c r="A55" s="91" t="s">
        <v>32</v>
      </c>
      <c r="B55" s="3">
        <f t="shared" si="7"/>
        <v>627.25</v>
      </c>
      <c r="C55" s="32">
        <f t="shared" si="7"/>
        <v>665.25</v>
      </c>
      <c r="D55" s="3">
        <f t="shared" si="7"/>
        <v>154.75</v>
      </c>
      <c r="E55" s="32">
        <f t="shared" si="7"/>
        <v>290</v>
      </c>
      <c r="F55" s="3">
        <f t="shared" si="7"/>
        <v>320.5</v>
      </c>
      <c r="G55" s="32">
        <f t="shared" si="7"/>
        <v>786.5</v>
      </c>
      <c r="H55" s="3">
        <f t="shared" si="7"/>
        <v>677.25</v>
      </c>
      <c r="I55" s="32">
        <f t="shared" si="7"/>
        <v>763</v>
      </c>
      <c r="J55" s="3">
        <f t="shared" si="7"/>
        <v>180.25</v>
      </c>
      <c r="K55" s="32">
        <f t="shared" si="7"/>
        <v>49.5</v>
      </c>
      <c r="L55" s="3">
        <f t="shared" si="7"/>
        <v>432.5</v>
      </c>
      <c r="M55" s="32">
        <f t="shared" si="7"/>
        <v>161.5</v>
      </c>
      <c r="N55" s="3">
        <f t="shared" si="7"/>
        <v>714.75</v>
      </c>
      <c r="O55" s="32">
        <f t="shared" si="7"/>
        <v>553.75</v>
      </c>
      <c r="P55" s="3">
        <f t="shared" si="7"/>
        <v>269.25</v>
      </c>
      <c r="Q55" s="32">
        <f t="shared" si="7"/>
        <v>387.25</v>
      </c>
      <c r="R55" s="3">
        <f t="shared" si="7"/>
        <v>253.75</v>
      </c>
      <c r="S55" s="32">
        <f t="shared" si="7"/>
        <v>475.75</v>
      </c>
      <c r="T55" s="3">
        <f t="shared" si="7"/>
        <v>88.5</v>
      </c>
      <c r="U55" s="32">
        <f t="shared" si="7"/>
        <v>39</v>
      </c>
      <c r="V55" s="3">
        <f t="shared" si="7"/>
        <v>541.5</v>
      </c>
      <c r="W55" s="32">
        <f t="shared" si="7"/>
        <v>259.25</v>
      </c>
      <c r="X55" s="3">
        <f t="shared" si="7"/>
        <v>253.25</v>
      </c>
      <c r="Y55" s="32">
        <f t="shared" si="7"/>
        <v>204.5</v>
      </c>
      <c r="Z55" s="3">
        <f t="shared" si="7"/>
        <v>315.75</v>
      </c>
      <c r="AA55" s="32">
        <f t="shared" si="7"/>
        <v>693.75</v>
      </c>
      <c r="AB55" s="11">
        <f t="shared" si="5"/>
        <v>4829.25</v>
      </c>
      <c r="AC55" s="15">
        <f t="shared" si="4"/>
        <v>5329</v>
      </c>
    </row>
    <row r="56" spans="1:29" x14ac:dyDescent="0.15">
      <c r="A56" s="90" t="s">
        <v>33</v>
      </c>
      <c r="B56" s="3">
        <f t="shared" si="7"/>
        <v>344.75</v>
      </c>
      <c r="C56" s="32">
        <f t="shared" si="7"/>
        <v>460.25</v>
      </c>
      <c r="D56" s="3">
        <f t="shared" si="7"/>
        <v>73.25</v>
      </c>
      <c r="E56" s="32">
        <f t="shared" si="7"/>
        <v>247.25</v>
      </c>
      <c r="F56" s="3">
        <f t="shared" si="7"/>
        <v>204.25</v>
      </c>
      <c r="G56" s="32">
        <f t="shared" si="7"/>
        <v>582.75</v>
      </c>
      <c r="H56" s="3">
        <f t="shared" si="7"/>
        <v>464.75</v>
      </c>
      <c r="I56" s="32">
        <f t="shared" si="7"/>
        <v>612.25</v>
      </c>
      <c r="J56" s="3">
        <f t="shared" si="7"/>
        <v>73</v>
      </c>
      <c r="K56" s="32">
        <f t="shared" si="7"/>
        <v>48.25</v>
      </c>
      <c r="L56" s="3">
        <f t="shared" si="7"/>
        <v>361.25</v>
      </c>
      <c r="M56" s="32">
        <f t="shared" si="7"/>
        <v>158</v>
      </c>
      <c r="N56" s="3">
        <f t="shared" si="7"/>
        <v>417</v>
      </c>
      <c r="O56" s="32">
        <f t="shared" si="7"/>
        <v>455.75</v>
      </c>
      <c r="P56" s="3">
        <f t="shared" si="7"/>
        <v>150.75</v>
      </c>
      <c r="Q56" s="32">
        <f t="shared" si="7"/>
        <v>308.25</v>
      </c>
      <c r="R56" s="3">
        <f t="shared" si="7"/>
        <v>203.5</v>
      </c>
      <c r="S56" s="32">
        <f t="shared" si="7"/>
        <v>388.25</v>
      </c>
      <c r="T56" s="3">
        <f t="shared" si="7"/>
        <v>39.25</v>
      </c>
      <c r="U56" s="32">
        <f t="shared" si="7"/>
        <v>38.75</v>
      </c>
      <c r="V56" s="3">
        <f t="shared" si="7"/>
        <v>419.5</v>
      </c>
      <c r="W56" s="32">
        <f t="shared" si="7"/>
        <v>190.75</v>
      </c>
      <c r="X56" s="3">
        <f t="shared" si="7"/>
        <v>150.75</v>
      </c>
      <c r="Y56" s="32">
        <f t="shared" si="7"/>
        <v>160.5</v>
      </c>
      <c r="Z56" s="3">
        <f t="shared" si="7"/>
        <v>225</v>
      </c>
      <c r="AA56" s="32">
        <f t="shared" si="7"/>
        <v>561.75</v>
      </c>
      <c r="AB56" s="11">
        <f t="shared" si="5"/>
        <v>3127</v>
      </c>
      <c r="AC56" s="15">
        <f t="shared" si="4"/>
        <v>4212.75</v>
      </c>
    </row>
    <row r="57" spans="1:29" x14ac:dyDescent="0.15">
      <c r="A57" s="91" t="s">
        <v>34</v>
      </c>
      <c r="B57" s="3">
        <f t="shared" si="7"/>
        <v>17.5</v>
      </c>
      <c r="C57" s="32">
        <f t="shared" si="7"/>
        <v>198.25</v>
      </c>
      <c r="D57" s="3">
        <f t="shared" si="7"/>
        <v>13.25</v>
      </c>
      <c r="E57" s="32">
        <f t="shared" si="7"/>
        <v>113.25</v>
      </c>
      <c r="F57" s="3">
        <f t="shared" si="7"/>
        <v>33</v>
      </c>
      <c r="G57" s="32">
        <f t="shared" si="7"/>
        <v>208.25</v>
      </c>
      <c r="H57" s="3">
        <f t="shared" si="7"/>
        <v>98</v>
      </c>
      <c r="I57" s="32">
        <f t="shared" si="7"/>
        <v>206.25</v>
      </c>
      <c r="J57" s="3">
        <f t="shared" si="7"/>
        <v>16.75</v>
      </c>
      <c r="K57" s="32">
        <f t="shared" si="7"/>
        <v>25.25</v>
      </c>
      <c r="L57" s="3">
        <f t="shared" si="7"/>
        <v>102</v>
      </c>
      <c r="M57" s="32">
        <f t="shared" si="7"/>
        <v>50.75</v>
      </c>
      <c r="N57" s="3">
        <f t="shared" si="7"/>
        <v>110.25</v>
      </c>
      <c r="O57" s="32">
        <f t="shared" si="7"/>
        <v>174</v>
      </c>
      <c r="P57" s="3">
        <f t="shared" si="7"/>
        <v>69.75</v>
      </c>
      <c r="Q57" s="32">
        <f t="shared" si="7"/>
        <v>102</v>
      </c>
      <c r="R57" s="3">
        <f t="shared" si="7"/>
        <v>75</v>
      </c>
      <c r="S57" s="32">
        <f t="shared" si="7"/>
        <v>120.25</v>
      </c>
      <c r="T57" s="3">
        <f t="shared" si="7"/>
        <v>21.25</v>
      </c>
      <c r="U57" s="32">
        <f t="shared" si="7"/>
        <v>32.75</v>
      </c>
      <c r="V57" s="3">
        <f t="shared" si="7"/>
        <v>96.5</v>
      </c>
      <c r="W57" s="32">
        <f t="shared" si="7"/>
        <v>64</v>
      </c>
      <c r="X57" s="3">
        <f t="shared" si="7"/>
        <v>55.5</v>
      </c>
      <c r="Y57" s="32">
        <f t="shared" si="7"/>
        <v>90.5</v>
      </c>
      <c r="Z57" s="3">
        <f t="shared" si="7"/>
        <v>156</v>
      </c>
      <c r="AA57" s="32">
        <f t="shared" si="7"/>
        <v>230</v>
      </c>
      <c r="AB57" s="11">
        <f t="shared" si="5"/>
        <v>864.75</v>
      </c>
      <c r="AC57" s="15">
        <f t="shared" si="4"/>
        <v>1615.5</v>
      </c>
    </row>
    <row r="58" spans="1:29" x14ac:dyDescent="0.15">
      <c r="A58" s="90" t="s">
        <v>35</v>
      </c>
      <c r="B58" s="3">
        <f t="shared" si="7"/>
        <v>0</v>
      </c>
      <c r="C58" s="32">
        <f t="shared" si="7"/>
        <v>57.25</v>
      </c>
      <c r="D58" s="3">
        <f t="shared" si="7"/>
        <v>1.5</v>
      </c>
      <c r="E58" s="32">
        <f t="shared" si="7"/>
        <v>41</v>
      </c>
      <c r="F58" s="3">
        <f t="shared" si="7"/>
        <v>1.75</v>
      </c>
      <c r="G58" s="32">
        <f t="shared" si="7"/>
        <v>38.75</v>
      </c>
      <c r="H58" s="3">
        <f t="shared" si="7"/>
        <v>8.5</v>
      </c>
      <c r="I58" s="32">
        <f t="shared" si="7"/>
        <v>50.75</v>
      </c>
      <c r="J58" s="3">
        <f t="shared" si="7"/>
        <v>3.25</v>
      </c>
      <c r="K58" s="32">
        <f t="shared" si="7"/>
        <v>6.25</v>
      </c>
      <c r="L58" s="3">
        <f t="shared" si="7"/>
        <v>24.75</v>
      </c>
      <c r="M58" s="32">
        <f t="shared" si="7"/>
        <v>4.25</v>
      </c>
      <c r="N58" s="3">
        <f t="shared" si="7"/>
        <v>12.5</v>
      </c>
      <c r="O58" s="32">
        <f t="shared" si="7"/>
        <v>14.5</v>
      </c>
      <c r="P58" s="3">
        <f t="shared" si="7"/>
        <v>8.25</v>
      </c>
      <c r="Q58" s="32">
        <f t="shared" si="7"/>
        <v>14.25</v>
      </c>
      <c r="R58" s="3">
        <f t="shared" si="7"/>
        <v>9.75</v>
      </c>
      <c r="S58" s="32">
        <f t="shared" si="7"/>
        <v>10.75</v>
      </c>
      <c r="T58" s="3">
        <f t="shared" si="7"/>
        <v>3.75</v>
      </c>
      <c r="U58" s="32">
        <f t="shared" si="7"/>
        <v>4.5</v>
      </c>
      <c r="V58" s="3">
        <f t="shared" si="7"/>
        <v>8</v>
      </c>
      <c r="W58" s="32">
        <f t="shared" si="7"/>
        <v>7.25</v>
      </c>
      <c r="X58" s="3">
        <f t="shared" si="7"/>
        <v>9.25</v>
      </c>
      <c r="Y58" s="32">
        <f t="shared" si="7"/>
        <v>11.75</v>
      </c>
      <c r="Z58" s="3">
        <f t="shared" si="7"/>
        <v>14</v>
      </c>
      <c r="AA58" s="32">
        <f t="shared" si="7"/>
        <v>18</v>
      </c>
      <c r="AB58" s="11">
        <f t="shared" si="5"/>
        <v>105.25</v>
      </c>
      <c r="AC58" s="15">
        <f t="shared" si="4"/>
        <v>279.25</v>
      </c>
    </row>
    <row r="59" spans="1:29" x14ac:dyDescent="0.15">
      <c r="A59" s="91" t="s">
        <v>36</v>
      </c>
      <c r="B59" s="3">
        <f t="shared" si="7"/>
        <v>0</v>
      </c>
      <c r="C59" s="32">
        <f t="shared" si="7"/>
        <v>6</v>
      </c>
      <c r="D59" s="3">
        <f t="shared" si="7"/>
        <v>0</v>
      </c>
      <c r="E59" s="32">
        <f t="shared" si="7"/>
        <v>2</v>
      </c>
      <c r="F59" s="3">
        <f t="shared" si="7"/>
        <v>0</v>
      </c>
      <c r="G59" s="32">
        <f t="shared" si="7"/>
        <v>1</v>
      </c>
      <c r="H59" s="3">
        <f t="shared" si="7"/>
        <v>0</v>
      </c>
      <c r="I59" s="32">
        <f t="shared" si="7"/>
        <v>1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10</v>
      </c>
    </row>
    <row r="60" spans="1:29" x14ac:dyDescent="0.15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15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 x14ac:dyDescent="0.2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 x14ac:dyDescent="0.2">
      <c r="A63" s="9" t="s">
        <v>47</v>
      </c>
      <c r="B63" s="14">
        <f>SUM(B39:B62)</f>
        <v>8450</v>
      </c>
      <c r="C63" s="45">
        <f>SUM(C39:C62)</f>
        <v>8312</v>
      </c>
      <c r="D63" s="14">
        <f t="shared" ref="D63:AC63" si="10">SUM(D39:D62)</f>
        <v>3866.5</v>
      </c>
      <c r="E63" s="45">
        <f t="shared" si="10"/>
        <v>4201</v>
      </c>
      <c r="F63" s="14">
        <f t="shared" si="10"/>
        <v>7880.25</v>
      </c>
      <c r="G63" s="45">
        <f t="shared" si="10"/>
        <v>6349.5</v>
      </c>
      <c r="H63" s="14">
        <f t="shared" si="10"/>
        <v>10515.5</v>
      </c>
      <c r="I63" s="45">
        <f t="shared" si="10"/>
        <v>9862.25</v>
      </c>
      <c r="J63" s="14">
        <f t="shared" si="10"/>
        <v>2305.75</v>
      </c>
      <c r="K63" s="45">
        <f t="shared" si="10"/>
        <v>1953</v>
      </c>
      <c r="L63" s="14">
        <f t="shared" si="10"/>
        <v>4812.25</v>
      </c>
      <c r="M63" s="45">
        <f t="shared" si="10"/>
        <v>4556.25</v>
      </c>
      <c r="N63" s="14">
        <f t="shared" si="10"/>
        <v>9287.25</v>
      </c>
      <c r="O63" s="45">
        <f t="shared" si="10"/>
        <v>9686.5</v>
      </c>
      <c r="P63" s="14">
        <f t="shared" si="10"/>
        <v>5158.75</v>
      </c>
      <c r="Q63" s="45">
        <f t="shared" si="10"/>
        <v>5286.75</v>
      </c>
      <c r="R63" s="14">
        <f t="shared" si="10"/>
        <v>6124.75</v>
      </c>
      <c r="S63" s="45">
        <f t="shared" si="10"/>
        <v>6420.5</v>
      </c>
      <c r="T63" s="14">
        <f t="shared" si="10"/>
        <v>1481.25</v>
      </c>
      <c r="U63" s="45">
        <f t="shared" si="10"/>
        <v>1423.25</v>
      </c>
      <c r="V63" s="14">
        <f t="shared" si="10"/>
        <v>5909</v>
      </c>
      <c r="W63" s="45">
        <f t="shared" si="10"/>
        <v>5903.25</v>
      </c>
      <c r="X63" s="14">
        <f t="shared" si="10"/>
        <v>4430.25</v>
      </c>
      <c r="Y63" s="45">
        <f t="shared" si="10"/>
        <v>3396</v>
      </c>
      <c r="Z63" s="14">
        <f t="shared" si="10"/>
        <v>8211</v>
      </c>
      <c r="AA63" s="45">
        <f t="shared" si="10"/>
        <v>10862.75</v>
      </c>
      <c r="AB63" s="14">
        <f t="shared" si="10"/>
        <v>78432.5</v>
      </c>
      <c r="AC63" s="45">
        <f t="shared" si="10"/>
        <v>78213</v>
      </c>
    </row>
    <row r="64" spans="1:29" ht="17" thickTop="1" x14ac:dyDescent="0.2">
      <c r="AB64" s="183" t="str">
        <f>IF(AB63='Daily Total'!D47,"Correct","Wrong")</f>
        <v>Wrong</v>
      </c>
      <c r="AC64" s="183" t="str">
        <f>IF(AC63='Daily Total'!E47,"Correct","Wrong")</f>
        <v>Wrong</v>
      </c>
    </row>
    <row r="65" spans="1:31" x14ac:dyDescent="0.15">
      <c r="A65" t="s">
        <v>82</v>
      </c>
      <c r="B65">
        <f>COUNTIF('Daily Total'!$G$7:$G$36,2)</f>
        <v>4</v>
      </c>
    </row>
    <row r="67" spans="1:31" s="8" customFormat="1" x14ac:dyDescent="0.15">
      <c r="A67" s="46" t="s">
        <v>54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1.9822485207100591E-2</v>
      </c>
      <c r="C72" s="86">
        <f t="shared" ref="C72:AC72" si="12">C8/C31</f>
        <v>0</v>
      </c>
      <c r="D72" s="85">
        <f t="shared" si="12"/>
        <v>2.1919048234837708E-2</v>
      </c>
      <c r="E72" s="86">
        <f t="shared" si="12"/>
        <v>5.9509640561771007E-5</v>
      </c>
      <c r="F72" s="85">
        <f t="shared" si="12"/>
        <v>2.7283398369341075E-2</v>
      </c>
      <c r="G72" s="86">
        <f t="shared" si="12"/>
        <v>3.9373178990471691E-4</v>
      </c>
      <c r="H72" s="85">
        <f t="shared" si="12"/>
        <v>1.5572250487375778E-2</v>
      </c>
      <c r="I72" s="86">
        <f t="shared" si="12"/>
        <v>1.9265380618013132E-3</v>
      </c>
      <c r="J72" s="85">
        <f t="shared" si="12"/>
        <v>3.9032852650981243E-3</v>
      </c>
      <c r="K72" s="86">
        <f t="shared" si="12"/>
        <v>1.7921146953405018E-3</v>
      </c>
      <c r="L72" s="85">
        <f t="shared" si="12"/>
        <v>2.0260792768455505E-3</v>
      </c>
      <c r="M72" s="86">
        <f t="shared" si="12"/>
        <v>2.4142661179698218E-3</v>
      </c>
      <c r="N72" s="85">
        <f t="shared" si="12"/>
        <v>5.2491318743438584E-3</v>
      </c>
      <c r="O72" s="86">
        <f t="shared" si="12"/>
        <v>7.4846435761110827E-4</v>
      </c>
      <c r="P72" s="85">
        <f t="shared" si="12"/>
        <v>3.1499878846619821E-3</v>
      </c>
      <c r="Q72" s="86">
        <f t="shared" si="12"/>
        <v>1.229488816380574E-3</v>
      </c>
      <c r="R72" s="85">
        <f t="shared" si="12"/>
        <v>8.9799583656475774E-4</v>
      </c>
      <c r="S72" s="86">
        <f t="shared" si="12"/>
        <v>7.7875554863328399E-4</v>
      </c>
      <c r="T72" s="85">
        <f t="shared" si="12"/>
        <v>1.6877637130801687E-4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0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9.1862429477576266E-3</v>
      </c>
      <c r="AC72" s="106">
        <f t="shared" si="12"/>
        <v>7.0320790661399001E-4</v>
      </c>
      <c r="AD72" s="18"/>
      <c r="AE72" s="18"/>
    </row>
    <row r="73" spans="1:31" s="8" customFormat="1" x14ac:dyDescent="0.15">
      <c r="A73" s="91" t="s">
        <v>18</v>
      </c>
      <c r="B73" s="85">
        <f>B9/B31</f>
        <v>6.2455621301775149E-2</v>
      </c>
      <c r="C73" s="86">
        <f t="shared" ref="C73:AC73" si="13">C9/C31</f>
        <v>0</v>
      </c>
      <c r="D73" s="85">
        <f t="shared" si="13"/>
        <v>6.7179619811198757E-2</v>
      </c>
      <c r="E73" s="86">
        <f t="shared" si="13"/>
        <v>4.1656748393239704E-4</v>
      </c>
      <c r="F73" s="85">
        <f t="shared" si="13"/>
        <v>7.3855524888169793E-2</v>
      </c>
      <c r="G73" s="86">
        <f t="shared" si="13"/>
        <v>1.8899125915426411E-3</v>
      </c>
      <c r="H73" s="85">
        <f t="shared" si="13"/>
        <v>4.8975322143502448E-2</v>
      </c>
      <c r="I73" s="86">
        <f t="shared" si="13"/>
        <v>9.9368805292909829E-3</v>
      </c>
      <c r="J73" s="85">
        <f t="shared" si="13"/>
        <v>2.4070259134771767E-2</v>
      </c>
      <c r="K73" s="86">
        <f t="shared" si="13"/>
        <v>1.6641065028161803E-2</v>
      </c>
      <c r="L73" s="85">
        <f t="shared" si="13"/>
        <v>1.4390357940672243E-2</v>
      </c>
      <c r="M73" s="86">
        <f t="shared" si="13"/>
        <v>2.9410150891632372E-2</v>
      </c>
      <c r="N73" s="85">
        <f t="shared" si="13"/>
        <v>3.6259387870467577E-2</v>
      </c>
      <c r="O73" s="86">
        <f t="shared" si="13"/>
        <v>3.1745212409022866E-2</v>
      </c>
      <c r="P73" s="85">
        <f t="shared" si="13"/>
        <v>3.3050642112914953E-2</v>
      </c>
      <c r="Q73" s="86">
        <f t="shared" si="13"/>
        <v>4.4970917860689456E-2</v>
      </c>
      <c r="R73" s="85">
        <f t="shared" si="13"/>
        <v>2.7225601044940609E-2</v>
      </c>
      <c r="S73" s="86">
        <f t="shared" si="13"/>
        <v>2.5504244217740051E-2</v>
      </c>
      <c r="T73" s="85">
        <f t="shared" si="13"/>
        <v>1.1476793248945148E-2</v>
      </c>
      <c r="U73" s="86">
        <f t="shared" si="13"/>
        <v>5.63850342525909E-2</v>
      </c>
      <c r="V73" s="85">
        <f t="shared" si="13"/>
        <v>2.5427314266373329E-2</v>
      </c>
      <c r="W73" s="86">
        <f t="shared" si="13"/>
        <v>3.7140558167111336E-2</v>
      </c>
      <c r="X73" s="85">
        <f t="shared" si="13"/>
        <v>3.0190169854974323E-2</v>
      </c>
      <c r="Y73" s="86">
        <f t="shared" si="13"/>
        <v>3.8206713780918729E-2</v>
      </c>
      <c r="Z73" s="85">
        <f t="shared" si="13"/>
        <v>4.5761782974059188E-2</v>
      </c>
      <c r="AA73" s="85">
        <f t="shared" si="13"/>
        <v>2.4579411290879382E-2</v>
      </c>
      <c r="AB73" s="105">
        <f t="shared" si="13"/>
        <v>4.2839384183852358E-2</v>
      </c>
      <c r="AC73" s="106">
        <f t="shared" si="13"/>
        <v>2.152455474153913E-2</v>
      </c>
      <c r="AD73" s="18"/>
      <c r="AE73" s="18"/>
    </row>
    <row r="74" spans="1:31" s="8" customFormat="1" x14ac:dyDescent="0.15">
      <c r="A74" s="90" t="s">
        <v>19</v>
      </c>
      <c r="B74" s="85">
        <f>B10/B31</f>
        <v>8.2751479289940824E-2</v>
      </c>
      <c r="C74" s="86">
        <f t="shared" ref="C74:AC74" si="14">C10/C31</f>
        <v>2.1595283926852744E-2</v>
      </c>
      <c r="D74" s="85">
        <f t="shared" si="14"/>
        <v>8.7805508858140438E-2</v>
      </c>
      <c r="E74" s="86">
        <f t="shared" si="14"/>
        <v>3.4991668650321349E-2</v>
      </c>
      <c r="F74" s="85">
        <f t="shared" si="14"/>
        <v>6.808159639605342E-2</v>
      </c>
      <c r="G74" s="86">
        <f t="shared" si="14"/>
        <v>3.3349082604929525E-2</v>
      </c>
      <c r="H74" s="85">
        <f t="shared" si="14"/>
        <v>6.1456896961628073E-2</v>
      </c>
      <c r="I74" s="86">
        <f t="shared" si="14"/>
        <v>4.238383735962889E-2</v>
      </c>
      <c r="J74" s="85">
        <f t="shared" si="14"/>
        <v>3.9791824785861435E-2</v>
      </c>
      <c r="K74" s="86">
        <f t="shared" si="14"/>
        <v>8.9349718381976445E-2</v>
      </c>
      <c r="L74" s="85">
        <f t="shared" si="14"/>
        <v>3.719673749285677E-2</v>
      </c>
      <c r="M74" s="86">
        <f t="shared" si="14"/>
        <v>7.7256515775034298E-2</v>
      </c>
      <c r="N74" s="85">
        <f t="shared" si="14"/>
        <v>6.34471991170691E-2</v>
      </c>
      <c r="O74" s="86">
        <f t="shared" si="14"/>
        <v>7.5517472771382849E-2</v>
      </c>
      <c r="P74" s="85">
        <f t="shared" si="14"/>
        <v>7.7780470075115099E-2</v>
      </c>
      <c r="Q74" s="86">
        <f t="shared" si="14"/>
        <v>8.0484229441528346E-2</v>
      </c>
      <c r="R74" s="85">
        <f t="shared" si="14"/>
        <v>6.8982407445201843E-2</v>
      </c>
      <c r="S74" s="86">
        <f t="shared" si="14"/>
        <v>5.7511097266568022E-2</v>
      </c>
      <c r="T74" s="85">
        <f t="shared" si="14"/>
        <v>2.8523206751054853E-2</v>
      </c>
      <c r="U74" s="86">
        <f t="shared" si="14"/>
        <v>0.12489021605480415</v>
      </c>
      <c r="V74" s="85">
        <f t="shared" si="14"/>
        <v>4.8993061431714335E-2</v>
      </c>
      <c r="W74" s="86">
        <f t="shared" si="14"/>
        <v>7.9574810485749381E-2</v>
      </c>
      <c r="X74" s="85">
        <f t="shared" si="14"/>
        <v>6.6079792336775578E-2</v>
      </c>
      <c r="Y74" s="86">
        <f t="shared" si="14"/>
        <v>8.8854534746760902E-2</v>
      </c>
      <c r="Z74" s="85">
        <f t="shared" si="14"/>
        <v>7.4686396297649491E-2</v>
      </c>
      <c r="AA74" s="85">
        <f t="shared" si="14"/>
        <v>5.8801868771719869E-2</v>
      </c>
      <c r="AB74" s="105">
        <f t="shared" si="14"/>
        <v>6.5572307398081148E-2</v>
      </c>
      <c r="AC74" s="106">
        <f t="shared" si="14"/>
        <v>5.8775395394627492E-2</v>
      </c>
      <c r="AD74" s="18"/>
      <c r="AE74" s="18"/>
    </row>
    <row r="75" spans="1:31" s="8" customFormat="1" x14ac:dyDescent="0.15">
      <c r="A75" s="91" t="s">
        <v>20</v>
      </c>
      <c r="B75" s="85">
        <f>B11/B31</f>
        <v>6.893491124260355E-2</v>
      </c>
      <c r="C75" s="86">
        <f t="shared" ref="C75:AC75" si="15">C11/C31</f>
        <v>5.3025745909528389E-2</v>
      </c>
      <c r="D75" s="85">
        <f t="shared" si="15"/>
        <v>7.008922798396483E-2</v>
      </c>
      <c r="E75" s="86">
        <f t="shared" si="15"/>
        <v>7.2839800047607706E-2</v>
      </c>
      <c r="F75" s="85">
        <f t="shared" si="15"/>
        <v>6.4655309158973384E-2</v>
      </c>
      <c r="G75" s="86">
        <f t="shared" si="15"/>
        <v>5.516182376565084E-2</v>
      </c>
      <c r="H75" s="85">
        <f t="shared" si="15"/>
        <v>6.5308354334078264E-2</v>
      </c>
      <c r="I75" s="86">
        <f t="shared" si="15"/>
        <v>5.554006438692996E-2</v>
      </c>
      <c r="J75" s="85">
        <f t="shared" si="15"/>
        <v>4.7273121543966172E-2</v>
      </c>
      <c r="K75" s="86">
        <f t="shared" si="15"/>
        <v>0.1111111111111111</v>
      </c>
      <c r="L75" s="85">
        <f t="shared" si="15"/>
        <v>3.9586472024520751E-2</v>
      </c>
      <c r="M75" s="86">
        <f t="shared" si="15"/>
        <v>0.10205761316872428</v>
      </c>
      <c r="N75" s="85">
        <f t="shared" si="15"/>
        <v>6.7942609491507169E-2</v>
      </c>
      <c r="O75" s="86">
        <f t="shared" si="15"/>
        <v>8.2176224642543746E-2</v>
      </c>
      <c r="P75" s="85">
        <f t="shared" si="15"/>
        <v>8.0736612551490186E-2</v>
      </c>
      <c r="Q75" s="86">
        <f t="shared" si="15"/>
        <v>7.2114247883860588E-2</v>
      </c>
      <c r="R75" s="85">
        <f t="shared" si="15"/>
        <v>8.2533980978815466E-2</v>
      </c>
      <c r="S75" s="86">
        <f t="shared" si="15"/>
        <v>5.3734132855696594E-2</v>
      </c>
      <c r="T75" s="85">
        <f t="shared" si="15"/>
        <v>4.6075949367088608E-2</v>
      </c>
      <c r="U75" s="86">
        <f t="shared" si="15"/>
        <v>0.15369752327419639</v>
      </c>
      <c r="V75" s="85">
        <f t="shared" si="15"/>
        <v>5.4493146048400748E-2</v>
      </c>
      <c r="W75" s="86">
        <f t="shared" si="15"/>
        <v>8.8764663532799729E-2</v>
      </c>
      <c r="X75" s="85">
        <f t="shared" si="15"/>
        <v>7.5277918853337844E-2</v>
      </c>
      <c r="Y75" s="86">
        <f t="shared" si="15"/>
        <v>0.11322143698468787</v>
      </c>
      <c r="Z75" s="85">
        <f t="shared" si="15"/>
        <v>7.5082206795761788E-2</v>
      </c>
      <c r="AA75" s="85">
        <f t="shared" si="15"/>
        <v>5.852569561114819E-2</v>
      </c>
      <c r="AB75" s="105">
        <f t="shared" si="15"/>
        <v>6.6840914161858916E-2</v>
      </c>
      <c r="AC75" s="106">
        <f t="shared" si="15"/>
        <v>7.175277767123113E-2</v>
      </c>
      <c r="AD75" s="18"/>
      <c r="AE75" s="18"/>
    </row>
    <row r="76" spans="1:31" s="8" customFormat="1" x14ac:dyDescent="0.15">
      <c r="A76" s="90" t="s">
        <v>21</v>
      </c>
      <c r="B76" s="85">
        <f>B12/B31</f>
        <v>7.3017751479289947E-2</v>
      </c>
      <c r="C76" s="86">
        <f t="shared" ref="C76:AC76" si="16">C12/C31</f>
        <v>5.5852983638113571E-2</v>
      </c>
      <c r="D76" s="85">
        <f t="shared" si="16"/>
        <v>6.6791672054829956E-2</v>
      </c>
      <c r="E76" s="86">
        <f t="shared" si="16"/>
        <v>6.2425612949297785E-2</v>
      </c>
      <c r="F76" s="85">
        <f t="shared" si="16"/>
        <v>6.7288474350433045E-2</v>
      </c>
      <c r="G76" s="86">
        <f t="shared" si="16"/>
        <v>4.2956138278604616E-2</v>
      </c>
      <c r="H76" s="85">
        <f t="shared" si="16"/>
        <v>6.5023061195378248E-2</v>
      </c>
      <c r="I76" s="86">
        <f t="shared" si="16"/>
        <v>5.3106542624654619E-2</v>
      </c>
      <c r="J76" s="85">
        <f t="shared" si="16"/>
        <v>4.7598395316057682E-2</v>
      </c>
      <c r="K76" s="86">
        <f t="shared" si="16"/>
        <v>0.10727086533538147</v>
      </c>
      <c r="L76" s="85">
        <f t="shared" si="16"/>
        <v>4.436594108784872E-2</v>
      </c>
      <c r="M76" s="86">
        <f t="shared" si="16"/>
        <v>9.1303155006858705E-2</v>
      </c>
      <c r="N76" s="85">
        <f t="shared" si="16"/>
        <v>6.8184877116476889E-2</v>
      </c>
      <c r="O76" s="86">
        <f t="shared" si="16"/>
        <v>7.5336808960924997E-2</v>
      </c>
      <c r="P76" s="85">
        <f t="shared" si="16"/>
        <v>7.4242791373879333E-2</v>
      </c>
      <c r="Q76" s="86">
        <f t="shared" si="16"/>
        <v>6.7007140492741285E-2</v>
      </c>
      <c r="R76" s="85">
        <f t="shared" si="16"/>
        <v>8.5227968488509734E-2</v>
      </c>
      <c r="S76" s="86">
        <f t="shared" si="16"/>
        <v>5.5135892843236507E-2</v>
      </c>
      <c r="T76" s="85">
        <f t="shared" si="16"/>
        <v>4.0843881856540087E-2</v>
      </c>
      <c r="U76" s="86">
        <f t="shared" si="16"/>
        <v>0.11856666081152292</v>
      </c>
      <c r="V76" s="85">
        <f t="shared" si="16"/>
        <v>4.9373836520561855E-2</v>
      </c>
      <c r="W76" s="86">
        <f t="shared" si="16"/>
        <v>7.6737390420531057E-2</v>
      </c>
      <c r="X76" s="85">
        <f t="shared" si="16"/>
        <v>7.1666384515546522E-2</v>
      </c>
      <c r="Y76" s="86">
        <f t="shared" si="16"/>
        <v>7.4425795053003535E-2</v>
      </c>
      <c r="Z76" s="85">
        <f t="shared" si="16"/>
        <v>6.3969065887224452E-2</v>
      </c>
      <c r="AA76" s="85">
        <f t="shared" si="16"/>
        <v>5.1897539757427905E-2</v>
      </c>
      <c r="AB76" s="105">
        <f t="shared" si="16"/>
        <v>6.560736939406496E-2</v>
      </c>
      <c r="AC76" s="106">
        <f t="shared" si="16"/>
        <v>6.4244435068339018E-2</v>
      </c>
      <c r="AD76" s="18"/>
      <c r="AE76" s="18"/>
    </row>
    <row r="77" spans="1:31" s="8" customFormat="1" x14ac:dyDescent="0.15">
      <c r="A77" s="91" t="s">
        <v>22</v>
      </c>
      <c r="B77" s="85">
        <f>B13/B31</f>
        <v>6.9349112426035503E-2</v>
      </c>
      <c r="C77" s="86">
        <f t="shared" ref="C77:AC77" si="17">C13/C31</f>
        <v>7.8651347449470652E-2</v>
      </c>
      <c r="D77" s="85">
        <f t="shared" si="17"/>
        <v>7.073580757791284E-2</v>
      </c>
      <c r="E77" s="86">
        <f t="shared" si="17"/>
        <v>5.2547012616043796E-2</v>
      </c>
      <c r="F77" s="85">
        <f t="shared" si="17"/>
        <v>8.5974429745249201E-2</v>
      </c>
      <c r="G77" s="86">
        <f t="shared" si="17"/>
        <v>3.9176313095519333E-2</v>
      </c>
      <c r="H77" s="85">
        <f t="shared" si="17"/>
        <v>6.6925015453378353E-2</v>
      </c>
      <c r="I77" s="86">
        <f t="shared" si="17"/>
        <v>5.8835458440011153E-2</v>
      </c>
      <c r="J77" s="85">
        <f t="shared" si="17"/>
        <v>5.2369077306733167E-2</v>
      </c>
      <c r="K77" s="86">
        <f t="shared" si="17"/>
        <v>0.11405529953917051</v>
      </c>
      <c r="L77" s="85">
        <f t="shared" si="17"/>
        <v>4.8470050392228167E-2</v>
      </c>
      <c r="M77" s="86">
        <f t="shared" si="17"/>
        <v>9.9588477366255146E-2</v>
      </c>
      <c r="N77" s="85">
        <f t="shared" si="17"/>
        <v>6.5681444991789822E-2</v>
      </c>
      <c r="O77" s="86">
        <f t="shared" si="17"/>
        <v>7.9879213338151039E-2</v>
      </c>
      <c r="P77" s="85">
        <f t="shared" si="17"/>
        <v>6.7748970196268479E-2</v>
      </c>
      <c r="Q77" s="86">
        <f t="shared" si="17"/>
        <v>6.0150375939849621E-2</v>
      </c>
      <c r="R77" s="85">
        <f t="shared" si="17"/>
        <v>7.9717539491407807E-2</v>
      </c>
      <c r="S77" s="86">
        <f t="shared" si="17"/>
        <v>5.0619110661163459E-2</v>
      </c>
      <c r="T77" s="85">
        <f t="shared" si="17"/>
        <v>3.8649789029535864E-2</v>
      </c>
      <c r="U77" s="86">
        <f t="shared" si="17"/>
        <v>8.1503600913402419E-2</v>
      </c>
      <c r="V77" s="85">
        <f t="shared" si="17"/>
        <v>5.3350820781858183E-2</v>
      </c>
      <c r="W77" s="86">
        <f t="shared" si="17"/>
        <v>8.0252403337144798E-2</v>
      </c>
      <c r="X77" s="85">
        <f t="shared" si="17"/>
        <v>6.6305513232887539E-2</v>
      </c>
      <c r="Y77" s="86">
        <f t="shared" si="17"/>
        <v>6.7947585394581858E-2</v>
      </c>
      <c r="Z77" s="85">
        <f t="shared" si="17"/>
        <v>6.482158080623554E-2</v>
      </c>
      <c r="AA77" s="85">
        <f t="shared" si="17"/>
        <v>5.728291638857564E-2</v>
      </c>
      <c r="AB77" s="105">
        <f t="shared" si="17"/>
        <v>6.6821789436776843E-2</v>
      </c>
      <c r="AC77" s="106">
        <f t="shared" si="17"/>
        <v>6.6990142303709102E-2</v>
      </c>
      <c r="AD77" s="18"/>
      <c r="AE77" s="18"/>
    </row>
    <row r="78" spans="1:31" s="8" customFormat="1" x14ac:dyDescent="0.15">
      <c r="A78" s="90" t="s">
        <v>23</v>
      </c>
      <c r="B78" s="85">
        <f>B14/B31</f>
        <v>6.5355029585798821E-2</v>
      </c>
      <c r="C78" s="86">
        <f t="shared" ref="C78:AC78" si="18">C14/C31</f>
        <v>6.2289461020211739E-2</v>
      </c>
      <c r="D78" s="85">
        <f t="shared" si="18"/>
        <v>5.9549980602612185E-2</v>
      </c>
      <c r="E78" s="86">
        <f t="shared" si="18"/>
        <v>5.2130445132111403E-2</v>
      </c>
      <c r="F78" s="85">
        <f t="shared" si="18"/>
        <v>6.6019479077440435E-2</v>
      </c>
      <c r="G78" s="86">
        <f t="shared" si="18"/>
        <v>3.7483266398929051E-2</v>
      </c>
      <c r="H78" s="85">
        <f t="shared" si="18"/>
        <v>5.5965004041652798E-2</v>
      </c>
      <c r="I78" s="86">
        <f t="shared" si="18"/>
        <v>6.0432457096504348E-2</v>
      </c>
      <c r="J78" s="85">
        <f t="shared" si="18"/>
        <v>5.8332429795077523E-2</v>
      </c>
      <c r="K78" s="86">
        <f t="shared" si="18"/>
        <v>0.10791090629800307</v>
      </c>
      <c r="L78" s="85">
        <f t="shared" si="18"/>
        <v>4.9249311652553376E-2</v>
      </c>
      <c r="M78" s="86">
        <f t="shared" si="18"/>
        <v>9.2400548696844997E-2</v>
      </c>
      <c r="N78" s="85">
        <f t="shared" si="18"/>
        <v>6.1885918867264259E-2</v>
      </c>
      <c r="O78" s="86">
        <f t="shared" si="18"/>
        <v>7.6833737676147221E-2</v>
      </c>
      <c r="P78" s="85">
        <f t="shared" si="18"/>
        <v>5.9898231160649379E-2</v>
      </c>
      <c r="Q78" s="86">
        <f t="shared" si="18"/>
        <v>5.8022414526883247E-2</v>
      </c>
      <c r="R78" s="85">
        <f t="shared" si="18"/>
        <v>8.0615535327972568E-2</v>
      </c>
      <c r="S78" s="86">
        <f t="shared" si="18"/>
        <v>6.1249123900007786E-2</v>
      </c>
      <c r="T78" s="85">
        <f t="shared" si="18"/>
        <v>7.3248945147679323E-2</v>
      </c>
      <c r="U78" s="86">
        <f t="shared" si="18"/>
        <v>6.6046021429826102E-2</v>
      </c>
      <c r="V78" s="85">
        <f t="shared" si="18"/>
        <v>5.1912337112878661E-2</v>
      </c>
      <c r="W78" s="86">
        <f t="shared" si="18"/>
        <v>8.2073434125269976E-2</v>
      </c>
      <c r="X78" s="85">
        <f t="shared" si="18"/>
        <v>5.9590316573556797E-2</v>
      </c>
      <c r="Y78" s="86">
        <f t="shared" si="18"/>
        <v>6.1542991755005889E-2</v>
      </c>
      <c r="Z78" s="85">
        <f t="shared" si="18"/>
        <v>7.4168797953964194E-2</v>
      </c>
      <c r="AA78" s="85">
        <f t="shared" si="18"/>
        <v>6.3680927941819523E-2</v>
      </c>
      <c r="AB78" s="105">
        <f t="shared" si="18"/>
        <v>6.2837471711344156E-2</v>
      </c>
      <c r="AC78" s="106">
        <f t="shared" si="18"/>
        <v>6.5538976896423864E-2</v>
      </c>
      <c r="AD78" s="18"/>
      <c r="AE78" s="18"/>
    </row>
    <row r="79" spans="1:31" s="8" customFormat="1" x14ac:dyDescent="0.15">
      <c r="A79" s="91" t="s">
        <v>24</v>
      </c>
      <c r="B79" s="85">
        <f>B15/B31</f>
        <v>5.819526627218935E-2</v>
      </c>
      <c r="C79" s="86">
        <f t="shared" ref="C79:AC79" si="19">C15/C31</f>
        <v>5.2063282001924928E-2</v>
      </c>
      <c r="D79" s="85">
        <f t="shared" si="19"/>
        <v>6.0713823871718607E-2</v>
      </c>
      <c r="E79" s="86">
        <f t="shared" si="19"/>
        <v>6.1235420138062366E-2</v>
      </c>
      <c r="F79" s="85">
        <f t="shared" si="19"/>
        <v>6.4528409631674125E-2</v>
      </c>
      <c r="G79" s="86">
        <f t="shared" si="19"/>
        <v>4.0436254823214425E-2</v>
      </c>
      <c r="H79" s="85">
        <f t="shared" si="19"/>
        <v>5.7866958299652896E-2</v>
      </c>
      <c r="I79" s="86">
        <f t="shared" si="19"/>
        <v>6.3068772338969306E-2</v>
      </c>
      <c r="J79" s="85">
        <f t="shared" si="19"/>
        <v>5.9850374064837904E-2</v>
      </c>
      <c r="K79" s="86">
        <f t="shared" si="19"/>
        <v>7.9621095750128004E-2</v>
      </c>
      <c r="L79" s="85">
        <f t="shared" si="19"/>
        <v>5.0028572912878592E-2</v>
      </c>
      <c r="M79" s="86">
        <f t="shared" si="19"/>
        <v>7.0397805212620027E-2</v>
      </c>
      <c r="N79" s="85">
        <f t="shared" si="19"/>
        <v>5.5183181243102106E-2</v>
      </c>
      <c r="O79" s="86">
        <f t="shared" si="19"/>
        <v>6.3000051618231565E-2</v>
      </c>
      <c r="P79" s="85">
        <f t="shared" si="19"/>
        <v>5.1805185364671671E-2</v>
      </c>
      <c r="Q79" s="86">
        <f t="shared" si="19"/>
        <v>5.3104459261360946E-2</v>
      </c>
      <c r="R79" s="85">
        <f t="shared" si="19"/>
        <v>6.9717131311482106E-2</v>
      </c>
      <c r="S79" s="86">
        <f t="shared" si="19"/>
        <v>5.8134101705474651E-2</v>
      </c>
      <c r="T79" s="85">
        <f t="shared" si="19"/>
        <v>5.1139240506329113E-2</v>
      </c>
      <c r="U79" s="86">
        <f t="shared" si="19"/>
        <v>6.1127700685051821E-2</v>
      </c>
      <c r="V79" s="85">
        <f t="shared" si="19"/>
        <v>4.6708410898629212E-2</v>
      </c>
      <c r="W79" s="86">
        <f t="shared" si="19"/>
        <v>6.0686909753102106E-2</v>
      </c>
      <c r="X79" s="85">
        <f t="shared" si="19"/>
        <v>5.1972236329778231E-2</v>
      </c>
      <c r="Y79" s="86">
        <f t="shared" si="19"/>
        <v>5.7935806831566551E-2</v>
      </c>
      <c r="Z79" s="85">
        <f t="shared" si="19"/>
        <v>6.8536110096212396E-2</v>
      </c>
      <c r="AA79" s="85">
        <f t="shared" si="19"/>
        <v>6.9894824054682281E-2</v>
      </c>
      <c r="AB79" s="105">
        <f t="shared" si="19"/>
        <v>5.831447422943295E-2</v>
      </c>
      <c r="AC79" s="106">
        <f t="shared" si="19"/>
        <v>6.0226560801912722E-2</v>
      </c>
      <c r="AD79" s="18"/>
      <c r="AE79" s="18"/>
    </row>
    <row r="80" spans="1:31" s="8" customFormat="1" x14ac:dyDescent="0.15">
      <c r="A80" s="90" t="s">
        <v>25</v>
      </c>
      <c r="B80" s="85">
        <f>B16/B31</f>
        <v>5.7692307692307696E-2</v>
      </c>
      <c r="C80" s="86">
        <f t="shared" ref="C80:AC80" si="20">C16/C31</f>
        <v>4.8784889316650627E-2</v>
      </c>
      <c r="D80" s="85">
        <f t="shared" si="20"/>
        <v>6.1295745506271822E-2</v>
      </c>
      <c r="E80" s="86">
        <f t="shared" si="20"/>
        <v>6.1711497262556536E-2</v>
      </c>
      <c r="F80" s="85">
        <f t="shared" si="20"/>
        <v>5.9293804130579615E-2</v>
      </c>
      <c r="G80" s="86">
        <f t="shared" si="20"/>
        <v>4.0908732971100085E-2</v>
      </c>
      <c r="H80" s="85">
        <f t="shared" si="20"/>
        <v>5.5014026912652753E-2</v>
      </c>
      <c r="I80" s="86">
        <f t="shared" si="20"/>
        <v>5.8379173109584528E-2</v>
      </c>
      <c r="J80" s="85">
        <f t="shared" si="20"/>
        <v>6.1693592106689794E-2</v>
      </c>
      <c r="K80" s="86">
        <f t="shared" si="20"/>
        <v>6.5156169994879679E-2</v>
      </c>
      <c r="L80" s="85">
        <f t="shared" si="20"/>
        <v>5.4808041976206555E-2</v>
      </c>
      <c r="M80" s="86">
        <f t="shared" si="20"/>
        <v>6.304526748971194E-2</v>
      </c>
      <c r="N80" s="85">
        <f t="shared" si="20"/>
        <v>5.5156262618105467E-2</v>
      </c>
      <c r="O80" s="86">
        <f t="shared" si="20"/>
        <v>5.3682960821762243E-2</v>
      </c>
      <c r="P80" s="85">
        <f t="shared" si="20"/>
        <v>5.771747031742186E-2</v>
      </c>
      <c r="Q80" s="86">
        <f t="shared" si="20"/>
        <v>4.9037688561025201E-2</v>
      </c>
      <c r="R80" s="85">
        <f t="shared" si="20"/>
        <v>6.4288338299522435E-2</v>
      </c>
      <c r="S80" s="86">
        <f t="shared" si="20"/>
        <v>5.8367728370064639E-2</v>
      </c>
      <c r="T80" s="85">
        <f t="shared" si="20"/>
        <v>4.337552742616034E-2</v>
      </c>
      <c r="U80" s="86">
        <f t="shared" si="20"/>
        <v>5.0588441946249778E-2</v>
      </c>
      <c r="V80" s="85">
        <f t="shared" si="20"/>
        <v>5.2377728888136743E-2</v>
      </c>
      <c r="W80" s="86">
        <f t="shared" si="20"/>
        <v>5.7129547283276162E-2</v>
      </c>
      <c r="X80" s="85">
        <f t="shared" si="20"/>
        <v>4.7006376615315162E-2</v>
      </c>
      <c r="Y80" s="86">
        <f t="shared" si="20"/>
        <v>4.6083627797408717E-2</v>
      </c>
      <c r="Z80" s="85">
        <f t="shared" si="20"/>
        <v>6.5400073072707343E-2</v>
      </c>
      <c r="AA80" s="85">
        <f t="shared" si="20"/>
        <v>5.9285171802720305E-2</v>
      </c>
      <c r="AB80" s="105">
        <f t="shared" si="20"/>
        <v>5.7361425429509449E-2</v>
      </c>
      <c r="AC80" s="106">
        <f t="shared" si="20"/>
        <v>5.4703182335417384E-2</v>
      </c>
      <c r="AD80" s="18"/>
      <c r="AE80" s="18"/>
    </row>
    <row r="81" spans="1:31" s="8" customFormat="1" x14ac:dyDescent="0.15">
      <c r="A81" s="91" t="s">
        <v>26</v>
      </c>
      <c r="B81" s="85">
        <f>B17/B31</f>
        <v>4.834319526627219E-2</v>
      </c>
      <c r="C81" s="86">
        <f t="shared" ref="C81:AC81" si="21">C17/C31</f>
        <v>6.1026227141482196E-2</v>
      </c>
      <c r="D81" s="85">
        <f t="shared" si="21"/>
        <v>5.6252424673477304E-2</v>
      </c>
      <c r="E81" s="86">
        <f t="shared" si="21"/>
        <v>7.016186622232802E-2</v>
      </c>
      <c r="F81" s="85">
        <f t="shared" si="21"/>
        <v>6.0721423812696296E-2</v>
      </c>
      <c r="G81" s="86">
        <f t="shared" si="21"/>
        <v>4.6460351208756592E-2</v>
      </c>
      <c r="H81" s="85">
        <f t="shared" si="21"/>
        <v>5.617897389567781E-2</v>
      </c>
      <c r="I81" s="86">
        <f t="shared" si="21"/>
        <v>6.3119470709016703E-2</v>
      </c>
      <c r="J81" s="85">
        <f t="shared" si="21"/>
        <v>6.0934619971809607E-2</v>
      </c>
      <c r="K81" s="86">
        <f t="shared" si="21"/>
        <v>6.3492063492063489E-2</v>
      </c>
      <c r="L81" s="85">
        <f t="shared" si="21"/>
        <v>5.2626110447295961E-2</v>
      </c>
      <c r="M81" s="86">
        <f t="shared" si="21"/>
        <v>6.1838134430727026E-2</v>
      </c>
      <c r="N81" s="85">
        <f t="shared" si="21"/>
        <v>5.4079517618240057E-2</v>
      </c>
      <c r="O81" s="86">
        <f t="shared" si="21"/>
        <v>5.3244205853507462E-2</v>
      </c>
      <c r="P81" s="85">
        <f t="shared" si="21"/>
        <v>5.5052095953477105E-2</v>
      </c>
      <c r="Q81" s="86">
        <f t="shared" si="21"/>
        <v>5.0267177377405776E-2</v>
      </c>
      <c r="R81" s="85">
        <f t="shared" si="21"/>
        <v>5.873709130984938E-2</v>
      </c>
      <c r="S81" s="86">
        <f t="shared" si="21"/>
        <v>5.7394283934273031E-2</v>
      </c>
      <c r="T81" s="85">
        <f t="shared" si="21"/>
        <v>4.5063291139240506E-2</v>
      </c>
      <c r="U81" s="86">
        <f t="shared" si="21"/>
        <v>5.3925873880203756E-2</v>
      </c>
      <c r="V81" s="85">
        <f t="shared" si="21"/>
        <v>5.0685395159925539E-2</v>
      </c>
      <c r="W81" s="86">
        <f t="shared" si="21"/>
        <v>6.0941007072375389E-2</v>
      </c>
      <c r="X81" s="85">
        <f t="shared" si="21"/>
        <v>5.2085096777834211E-2</v>
      </c>
      <c r="Y81" s="86">
        <f t="shared" si="21"/>
        <v>5.4623085983510011E-2</v>
      </c>
      <c r="Z81" s="85">
        <f t="shared" si="21"/>
        <v>6.1289733284618196E-2</v>
      </c>
      <c r="AA81" s="85">
        <f t="shared" si="21"/>
        <v>6.2346090999056407E-2</v>
      </c>
      <c r="AB81" s="105">
        <f t="shared" si="21"/>
        <v>5.527364294138272E-2</v>
      </c>
      <c r="AC81" s="106">
        <f t="shared" si="21"/>
        <v>5.8487719432830862E-2</v>
      </c>
      <c r="AD81" s="18"/>
      <c r="AE81" s="18"/>
    </row>
    <row r="82" spans="1:31" s="8" customFormat="1" x14ac:dyDescent="0.15">
      <c r="A82" s="90" t="s">
        <v>27</v>
      </c>
      <c r="B82" s="85">
        <f>B18/B31</f>
        <v>4.3905325443786981E-2</v>
      </c>
      <c r="C82" s="86">
        <f t="shared" ref="C82:AC82" si="22">C18/C31</f>
        <v>6.1056304138594801E-2</v>
      </c>
      <c r="D82" s="85">
        <f t="shared" si="22"/>
        <v>5.5023923444976079E-2</v>
      </c>
      <c r="E82" s="86">
        <f t="shared" si="22"/>
        <v>6.9626279457272081E-2</v>
      </c>
      <c r="F82" s="85">
        <f t="shared" si="22"/>
        <v>5.361505028393769E-2</v>
      </c>
      <c r="G82" s="86">
        <f t="shared" si="22"/>
        <v>4.7287187967556502E-2</v>
      </c>
      <c r="H82" s="85">
        <f t="shared" si="22"/>
        <v>5.7439018591602872E-2</v>
      </c>
      <c r="I82" s="86">
        <f t="shared" si="22"/>
        <v>6.1649217977642022E-2</v>
      </c>
      <c r="J82" s="85">
        <f t="shared" si="22"/>
        <v>6.6464274097365286E-2</v>
      </c>
      <c r="K82" s="86">
        <f t="shared" si="22"/>
        <v>4.9155145929339478E-2</v>
      </c>
      <c r="L82" s="85">
        <f t="shared" si="22"/>
        <v>5.8912151280586002E-2</v>
      </c>
      <c r="M82" s="86">
        <f t="shared" si="22"/>
        <v>5.7722908093278465E-2</v>
      </c>
      <c r="N82" s="85">
        <f t="shared" si="22"/>
        <v>6.0809173867398855E-2</v>
      </c>
      <c r="O82" s="86">
        <f t="shared" si="22"/>
        <v>4.9011510865637743E-2</v>
      </c>
      <c r="P82" s="85">
        <f t="shared" si="22"/>
        <v>5.6312091107341894E-2</v>
      </c>
      <c r="Q82" s="86">
        <f t="shared" si="22"/>
        <v>4.5112781954887216E-2</v>
      </c>
      <c r="R82" s="85">
        <f t="shared" si="22"/>
        <v>5.7553369525286745E-2</v>
      </c>
      <c r="S82" s="86">
        <f t="shared" si="22"/>
        <v>5.6732341717934738E-2</v>
      </c>
      <c r="T82" s="85">
        <f t="shared" si="22"/>
        <v>5.7552742616033756E-2</v>
      </c>
      <c r="U82" s="86">
        <f t="shared" si="22"/>
        <v>4.4967503952222029E-2</v>
      </c>
      <c r="V82" s="85">
        <f t="shared" si="22"/>
        <v>5.9654763919444916E-2</v>
      </c>
      <c r="W82" s="86">
        <f t="shared" si="22"/>
        <v>5.6113158006183037E-2</v>
      </c>
      <c r="X82" s="85">
        <f t="shared" si="22"/>
        <v>5.3834433722701878E-2</v>
      </c>
      <c r="Y82" s="86">
        <f t="shared" si="22"/>
        <v>4.2255594817432275E-2</v>
      </c>
      <c r="Z82" s="85">
        <f t="shared" si="22"/>
        <v>6.3695043234685181E-2</v>
      </c>
      <c r="AA82" s="85">
        <f t="shared" si="22"/>
        <v>6.0251777864721183E-2</v>
      </c>
      <c r="AB82" s="105">
        <f t="shared" si="22"/>
        <v>5.6787683677047139E-2</v>
      </c>
      <c r="AC82" s="106">
        <f t="shared" si="22"/>
        <v>5.5463925434390701E-2</v>
      </c>
      <c r="AD82" s="18"/>
      <c r="AE82" s="18"/>
    </row>
    <row r="83" spans="1:31" s="8" customFormat="1" x14ac:dyDescent="0.15">
      <c r="A83" s="91" t="s">
        <v>28</v>
      </c>
      <c r="B83" s="85">
        <f>B19/B31</f>
        <v>4.3550295857988162E-2</v>
      </c>
      <c r="C83" s="86">
        <f t="shared" ref="C83:AC83" si="23">C19/C31</f>
        <v>6.8635707410972094E-2</v>
      </c>
      <c r="D83" s="85">
        <f t="shared" si="23"/>
        <v>5.2308289150394413E-2</v>
      </c>
      <c r="E83" s="86">
        <f t="shared" si="23"/>
        <v>6.9864318019519159E-2</v>
      </c>
      <c r="F83" s="85">
        <f t="shared" si="23"/>
        <v>5.0252212810507284E-2</v>
      </c>
      <c r="G83" s="86">
        <f t="shared" si="23"/>
        <v>6.4060162217497441E-2</v>
      </c>
      <c r="H83" s="85">
        <f t="shared" si="23"/>
        <v>5.6226522752127812E-2</v>
      </c>
      <c r="I83" s="86">
        <f t="shared" si="23"/>
        <v>6.4665770995462502E-2</v>
      </c>
      <c r="J83" s="85">
        <f t="shared" si="23"/>
        <v>6.8524341320611512E-2</v>
      </c>
      <c r="K83" s="86">
        <f t="shared" si="23"/>
        <v>3.6866359447004608E-2</v>
      </c>
      <c r="L83" s="85">
        <f t="shared" si="23"/>
        <v>7.5796145254298924E-2</v>
      </c>
      <c r="M83" s="86">
        <f t="shared" si="23"/>
        <v>4.7187928669410149E-2</v>
      </c>
      <c r="N83" s="85">
        <f t="shared" si="23"/>
        <v>6.0216964117472876E-2</v>
      </c>
      <c r="O83" s="86">
        <f t="shared" si="23"/>
        <v>4.9063129097197129E-2</v>
      </c>
      <c r="P83" s="85">
        <f t="shared" si="23"/>
        <v>6.2272837412163801E-2</v>
      </c>
      <c r="Q83" s="86">
        <f t="shared" si="23"/>
        <v>5.0598193597200546E-2</v>
      </c>
      <c r="R83" s="85">
        <f t="shared" si="23"/>
        <v>5.6532919711008614E-2</v>
      </c>
      <c r="S83" s="86">
        <f t="shared" si="23"/>
        <v>6.6817226072735769E-2</v>
      </c>
      <c r="T83" s="85">
        <f t="shared" si="23"/>
        <v>8.4388185654008435E-2</v>
      </c>
      <c r="U83" s="86">
        <f t="shared" si="23"/>
        <v>3.1793430528719482E-2</v>
      </c>
      <c r="V83" s="85">
        <f t="shared" si="23"/>
        <v>6.7693349128448127E-2</v>
      </c>
      <c r="W83" s="86">
        <f t="shared" si="23"/>
        <v>5.920467539067463E-2</v>
      </c>
      <c r="X83" s="85">
        <f t="shared" si="23"/>
        <v>5.9928897917724731E-2</v>
      </c>
      <c r="Y83" s="86">
        <f t="shared" si="23"/>
        <v>4.5347467608951711E-2</v>
      </c>
      <c r="Z83" s="85">
        <f t="shared" si="23"/>
        <v>6.963220070636951E-2</v>
      </c>
      <c r="AA83" s="85">
        <f t="shared" si="23"/>
        <v>6.4325331983153433E-2</v>
      </c>
      <c r="AB83" s="105">
        <f t="shared" si="23"/>
        <v>5.9532081726325181E-2</v>
      </c>
      <c r="AC83" s="106">
        <f t="shared" si="23"/>
        <v>5.9002339764489278E-2</v>
      </c>
      <c r="AD83" s="18"/>
      <c r="AE83" s="18"/>
    </row>
    <row r="84" spans="1:31" s="8" customFormat="1" x14ac:dyDescent="0.15">
      <c r="A84" s="90" t="s">
        <v>29</v>
      </c>
      <c r="B84" s="85">
        <f>B20/B31</f>
        <v>4.9082840236686388E-2</v>
      </c>
      <c r="C84" s="86">
        <f t="shared" ref="C84:AC84" si="24">C20/C31</f>
        <v>8.6260827718960542E-2</v>
      </c>
      <c r="D84" s="85">
        <f t="shared" si="24"/>
        <v>7.3710073710073709E-2</v>
      </c>
      <c r="E84" s="86">
        <f t="shared" si="24"/>
        <v>7.5636753154010944E-2</v>
      </c>
      <c r="F84" s="85">
        <f t="shared" si="24"/>
        <v>6.4718758922623007E-2</v>
      </c>
      <c r="G84" s="86">
        <f t="shared" si="24"/>
        <v>8.3195527206866682E-2</v>
      </c>
      <c r="H84" s="85">
        <f t="shared" si="24"/>
        <v>6.5736294042128288E-2</v>
      </c>
      <c r="I84" s="86">
        <f t="shared" si="24"/>
        <v>7.6884078176886611E-2</v>
      </c>
      <c r="J84" s="85">
        <f t="shared" si="24"/>
        <v>0.1037623332971918</v>
      </c>
      <c r="K84" s="86">
        <f t="shared" si="24"/>
        <v>3.1874039938556066E-2</v>
      </c>
      <c r="L84" s="85">
        <f t="shared" si="24"/>
        <v>9.2939892981453581E-2</v>
      </c>
      <c r="M84" s="86">
        <f t="shared" si="24"/>
        <v>4.3786008230452672E-2</v>
      </c>
      <c r="N84" s="85">
        <f t="shared" si="24"/>
        <v>6.48200489918975E-2</v>
      </c>
      <c r="O84" s="86">
        <f t="shared" si="24"/>
        <v>5.4173334021576418E-2</v>
      </c>
      <c r="P84" s="85">
        <f t="shared" si="24"/>
        <v>7.3418948388660046E-2</v>
      </c>
      <c r="Q84" s="86">
        <f t="shared" si="24"/>
        <v>5.5752589019719107E-2</v>
      </c>
      <c r="R84" s="85">
        <f t="shared" si="24"/>
        <v>5.9961631086983144E-2</v>
      </c>
      <c r="S84" s="86">
        <f t="shared" si="24"/>
        <v>7.4721594891363596E-2</v>
      </c>
      <c r="T84" s="85">
        <f t="shared" si="24"/>
        <v>0.13181434599156119</v>
      </c>
      <c r="U84" s="86">
        <f t="shared" si="24"/>
        <v>2.3888986474617954E-2</v>
      </c>
      <c r="V84" s="85">
        <f t="shared" si="24"/>
        <v>8.228972753426976E-2</v>
      </c>
      <c r="W84" s="86">
        <f t="shared" si="24"/>
        <v>6.0178715114555539E-2</v>
      </c>
      <c r="X84" s="85">
        <f t="shared" si="24"/>
        <v>8.0074487895716945E-2</v>
      </c>
      <c r="Y84" s="86">
        <f t="shared" si="24"/>
        <v>4.8586572438162542E-2</v>
      </c>
      <c r="Z84" s="85">
        <f t="shared" si="24"/>
        <v>6.9906223358908781E-2</v>
      </c>
      <c r="AA84" s="85">
        <f t="shared" si="24"/>
        <v>6.2277047708913486E-2</v>
      </c>
      <c r="AB84" s="105">
        <f t="shared" si="24"/>
        <v>7.0707296082618817E-2</v>
      </c>
      <c r="AC84" s="106">
        <f t="shared" si="24"/>
        <v>6.537276411849692E-2</v>
      </c>
      <c r="AD84" s="18"/>
      <c r="AE84" s="18"/>
    </row>
    <row r="85" spans="1:31" s="8" customFormat="1" x14ac:dyDescent="0.15">
      <c r="A85" s="91" t="s">
        <v>30</v>
      </c>
      <c r="B85" s="85">
        <f>B21/B31</f>
        <v>6.8372781065088761E-2</v>
      </c>
      <c r="C85" s="86">
        <f t="shared" ref="C85:AC85" si="25">C21/C31</f>
        <v>9.1794995187680459E-2</v>
      </c>
      <c r="D85" s="85">
        <f t="shared" si="25"/>
        <v>7.7912841070735803E-2</v>
      </c>
      <c r="E85" s="86">
        <f t="shared" si="25"/>
        <v>7.5220185670078557E-2</v>
      </c>
      <c r="F85" s="85">
        <f t="shared" si="25"/>
        <v>6.9731290250943809E-2</v>
      </c>
      <c r="G85" s="86">
        <f t="shared" si="25"/>
        <v>0.10296086306008347</v>
      </c>
      <c r="H85" s="85">
        <f t="shared" si="25"/>
        <v>7.9668108981978986E-2</v>
      </c>
      <c r="I85" s="86">
        <f t="shared" si="25"/>
        <v>8.0432964080204825E-2</v>
      </c>
      <c r="J85" s="85">
        <f t="shared" si="25"/>
        <v>0.10148541689255124</v>
      </c>
      <c r="K85" s="86">
        <f t="shared" si="25"/>
        <v>2.9185867895545316E-2</v>
      </c>
      <c r="L85" s="85">
        <f t="shared" si="25"/>
        <v>9.6732297781702947E-2</v>
      </c>
      <c r="M85" s="86">
        <f t="shared" si="25"/>
        <v>3.9122085048010971E-2</v>
      </c>
      <c r="N85" s="85">
        <f t="shared" si="25"/>
        <v>7.6906511615386683E-2</v>
      </c>
      <c r="O85" s="86">
        <f t="shared" si="25"/>
        <v>6.8110256542610853E-2</v>
      </c>
      <c r="P85" s="85">
        <f t="shared" si="25"/>
        <v>8.0785073903561905E-2</v>
      </c>
      <c r="Q85" s="86">
        <f t="shared" si="25"/>
        <v>8.0200501253132828E-2</v>
      </c>
      <c r="R85" s="85">
        <f t="shared" si="25"/>
        <v>6.224743867096616E-2</v>
      </c>
      <c r="S85" s="86">
        <f t="shared" si="25"/>
        <v>8.4378163694416322E-2</v>
      </c>
      <c r="T85" s="85">
        <f t="shared" si="25"/>
        <v>0.14345991561181434</v>
      </c>
      <c r="U85" s="86">
        <f t="shared" si="25"/>
        <v>2.8280344282452134E-2</v>
      </c>
      <c r="V85" s="85">
        <f t="shared" si="25"/>
        <v>9.0116771027246578E-2</v>
      </c>
      <c r="W85" s="86">
        <f t="shared" si="25"/>
        <v>5.920467539067463E-2</v>
      </c>
      <c r="X85" s="85">
        <f t="shared" si="25"/>
        <v>0.1042830540037244</v>
      </c>
      <c r="Y85" s="86">
        <f t="shared" si="25"/>
        <v>6.0365135453474675E-2</v>
      </c>
      <c r="Z85" s="85">
        <f t="shared" si="25"/>
        <v>6.482158080623554E-2</v>
      </c>
      <c r="AA85" s="85">
        <f t="shared" si="25"/>
        <v>8.5774780787553795E-2</v>
      </c>
      <c r="AB85" s="105">
        <f t="shared" si="25"/>
        <v>7.9268798011028596E-2</v>
      </c>
      <c r="AC85" s="106">
        <f t="shared" si="25"/>
        <v>7.5604439159730474E-2</v>
      </c>
      <c r="AD85" s="18"/>
      <c r="AE85" s="18"/>
    </row>
    <row r="86" spans="1:31" s="8" customFormat="1" x14ac:dyDescent="0.15">
      <c r="A86" s="90" t="s">
        <v>31</v>
      </c>
      <c r="B86" s="85">
        <f>B22/B31</f>
        <v>7.2071005917159758E-2</v>
      </c>
      <c r="C86" s="86">
        <f t="shared" ref="C86:AC86" si="26">C22/C31</f>
        <v>9.2095765158806547E-2</v>
      </c>
      <c r="D86" s="85">
        <f t="shared" si="26"/>
        <v>5.5929134876503299E-2</v>
      </c>
      <c r="E86" s="86">
        <f t="shared" si="26"/>
        <v>7.6053320637943345E-2</v>
      </c>
      <c r="F86" s="85">
        <f t="shared" si="26"/>
        <v>5.2980552647441385E-2</v>
      </c>
      <c r="G86" s="86">
        <f t="shared" si="26"/>
        <v>0.10957555713048271</v>
      </c>
      <c r="H86" s="85">
        <f t="shared" si="26"/>
        <v>7.3914697351528696E-2</v>
      </c>
      <c r="I86" s="86">
        <f t="shared" si="26"/>
        <v>8.4032548353570435E-2</v>
      </c>
      <c r="J86" s="85">
        <f t="shared" si="26"/>
        <v>8.5438577469370058E-2</v>
      </c>
      <c r="K86" s="86">
        <f t="shared" si="26"/>
        <v>3.0337941628264208E-2</v>
      </c>
      <c r="L86" s="85">
        <f t="shared" si="26"/>
        <v>9.158917346355655E-2</v>
      </c>
      <c r="M86" s="86">
        <f t="shared" si="26"/>
        <v>4.0274348422496574E-2</v>
      </c>
      <c r="N86" s="85">
        <f t="shared" si="26"/>
        <v>6.9100110366362488E-2</v>
      </c>
      <c r="O86" s="86">
        <f t="shared" si="26"/>
        <v>6.3800134207402048E-2</v>
      </c>
      <c r="P86" s="85">
        <f t="shared" si="26"/>
        <v>6.9493578870850503E-2</v>
      </c>
      <c r="Q86" s="86">
        <f t="shared" si="26"/>
        <v>7.840355605996123E-2</v>
      </c>
      <c r="R86" s="85">
        <f t="shared" si="26"/>
        <v>5.726764357728887E-2</v>
      </c>
      <c r="S86" s="86">
        <f t="shared" si="26"/>
        <v>8.394984814266801E-2</v>
      </c>
      <c r="T86" s="85">
        <f t="shared" si="26"/>
        <v>0.1010970464135021</v>
      </c>
      <c r="U86" s="86">
        <f t="shared" si="26"/>
        <v>2.3537677849991216E-2</v>
      </c>
      <c r="V86" s="85">
        <f t="shared" si="26"/>
        <v>8.6605178541208333E-2</v>
      </c>
      <c r="W86" s="86">
        <f t="shared" si="26"/>
        <v>5.369923347308686E-2</v>
      </c>
      <c r="X86" s="85">
        <f t="shared" si="26"/>
        <v>7.5898651317645727E-2</v>
      </c>
      <c r="Y86" s="86">
        <f t="shared" si="26"/>
        <v>6.3015312131919909E-2</v>
      </c>
      <c r="Z86" s="85">
        <f t="shared" si="26"/>
        <v>5.1668493484350264E-2</v>
      </c>
      <c r="AA86" s="85">
        <f t="shared" si="26"/>
        <v>8.2667832731122409E-2</v>
      </c>
      <c r="AB86" s="105">
        <f t="shared" si="26"/>
        <v>6.9241067159659581E-2</v>
      </c>
      <c r="AC86" s="106">
        <f t="shared" si="26"/>
        <v>7.5259228005574524E-2</v>
      </c>
      <c r="AD86" s="18"/>
      <c r="AE86" s="18"/>
    </row>
    <row r="87" spans="1:31" s="8" customFormat="1" x14ac:dyDescent="0.15">
      <c r="A87" s="91" t="s">
        <v>32</v>
      </c>
      <c r="B87" s="85">
        <f>B23/B31</f>
        <v>7.4230769230769225E-2</v>
      </c>
      <c r="C87" s="86">
        <f t="shared" ref="C87:AC87" si="27">C23/C31</f>
        <v>8.003488931665062E-2</v>
      </c>
      <c r="D87" s="85">
        <f t="shared" si="27"/>
        <v>4.0023276865382131E-2</v>
      </c>
      <c r="E87" s="86">
        <f t="shared" si="27"/>
        <v>6.9031183051654371E-2</v>
      </c>
      <c r="F87" s="85">
        <f t="shared" si="27"/>
        <v>4.0671298499413089E-2</v>
      </c>
      <c r="G87" s="86">
        <f t="shared" si="27"/>
        <v>0.12386802110402394</v>
      </c>
      <c r="H87" s="85">
        <f t="shared" si="27"/>
        <v>6.4404926061528214E-2</v>
      </c>
      <c r="I87" s="86">
        <f t="shared" si="27"/>
        <v>7.7365712692336941E-2</v>
      </c>
      <c r="J87" s="85">
        <f t="shared" si="27"/>
        <v>7.817412989265965E-2</v>
      </c>
      <c r="K87" s="86">
        <f t="shared" si="27"/>
        <v>2.5345622119815669E-2</v>
      </c>
      <c r="L87" s="85">
        <f t="shared" si="27"/>
        <v>8.9874798690841085E-2</v>
      </c>
      <c r="M87" s="86">
        <f t="shared" si="27"/>
        <v>3.5445816186556928E-2</v>
      </c>
      <c r="N87" s="85">
        <f t="shared" si="27"/>
        <v>7.696034886537996E-2</v>
      </c>
      <c r="O87" s="86">
        <f t="shared" si="27"/>
        <v>5.716719145202085E-2</v>
      </c>
      <c r="P87" s="85">
        <f t="shared" si="27"/>
        <v>5.2192876181245455E-2</v>
      </c>
      <c r="Q87" s="86">
        <f t="shared" si="27"/>
        <v>7.3249160637442662E-2</v>
      </c>
      <c r="R87" s="85">
        <f t="shared" si="27"/>
        <v>4.1430262459692231E-2</v>
      </c>
      <c r="S87" s="86">
        <f t="shared" si="27"/>
        <v>7.4098590452456981E-2</v>
      </c>
      <c r="T87" s="85">
        <f t="shared" si="27"/>
        <v>5.9746835443037973E-2</v>
      </c>
      <c r="U87" s="86">
        <f t="shared" si="27"/>
        <v>2.7402072720885299E-2</v>
      </c>
      <c r="V87" s="85">
        <f t="shared" si="27"/>
        <v>9.1639871382636656E-2</v>
      </c>
      <c r="W87" s="86">
        <f t="shared" si="27"/>
        <v>4.3916486681065514E-2</v>
      </c>
      <c r="X87" s="85">
        <f t="shared" si="27"/>
        <v>5.7163816940353253E-2</v>
      </c>
      <c r="Y87" s="86">
        <f t="shared" si="27"/>
        <v>6.0217903415783272E-2</v>
      </c>
      <c r="Z87" s="85">
        <f t="shared" si="27"/>
        <v>3.8454512239678482E-2</v>
      </c>
      <c r="AA87" s="85">
        <f t="shared" si="27"/>
        <v>6.3865043382200642E-2</v>
      </c>
      <c r="AB87" s="105">
        <f t="shared" si="27"/>
        <v>6.1572052401746728E-2</v>
      </c>
      <c r="AC87" s="106">
        <f t="shared" si="27"/>
        <v>6.8134453351744589E-2</v>
      </c>
      <c r="AD87" s="18"/>
      <c r="AE87" s="18"/>
    </row>
    <row r="88" spans="1:31" s="8" customFormat="1" x14ac:dyDescent="0.15">
      <c r="A88" s="90" t="s">
        <v>33</v>
      </c>
      <c r="B88" s="85">
        <f>B24/B31</f>
        <v>4.079881656804734E-2</v>
      </c>
      <c r="C88" s="86">
        <f t="shared" ref="C88:AC88" si="28">C24/C31</f>
        <v>5.537175168431184E-2</v>
      </c>
      <c r="D88" s="85">
        <f t="shared" si="28"/>
        <v>1.894478210267684E-2</v>
      </c>
      <c r="E88" s="86">
        <f t="shared" si="28"/>
        <v>5.8855034515591528E-2</v>
      </c>
      <c r="F88" s="85">
        <f t="shared" si="28"/>
        <v>2.5919228450874021E-2</v>
      </c>
      <c r="G88" s="86">
        <f t="shared" si="28"/>
        <v>9.1778880226789511E-2</v>
      </c>
      <c r="H88" s="85">
        <f t="shared" si="28"/>
        <v>4.4196662070277212E-2</v>
      </c>
      <c r="I88" s="86">
        <f t="shared" si="28"/>
        <v>6.2080154123044941E-2</v>
      </c>
      <c r="J88" s="85">
        <f t="shared" si="28"/>
        <v>3.1659980483573671E-2</v>
      </c>
      <c r="K88" s="86">
        <f t="shared" si="28"/>
        <v>2.4705581157194061E-2</v>
      </c>
      <c r="L88" s="85">
        <f t="shared" si="28"/>
        <v>7.5068834744662055E-2</v>
      </c>
      <c r="M88" s="86">
        <f t="shared" si="28"/>
        <v>3.4677640603566533E-2</v>
      </c>
      <c r="N88" s="85">
        <f t="shared" si="28"/>
        <v>4.490026649438747E-2</v>
      </c>
      <c r="O88" s="86">
        <f t="shared" si="28"/>
        <v>4.7050018066381046E-2</v>
      </c>
      <c r="P88" s="85">
        <f t="shared" si="28"/>
        <v>2.9222195299248847E-2</v>
      </c>
      <c r="Q88" s="86">
        <f t="shared" si="28"/>
        <v>5.8306142715278765E-2</v>
      </c>
      <c r="R88" s="85">
        <f t="shared" si="28"/>
        <v>3.3225845952896037E-2</v>
      </c>
      <c r="S88" s="86">
        <f t="shared" si="28"/>
        <v>6.0470368351374502E-2</v>
      </c>
      <c r="T88" s="85">
        <f t="shared" si="28"/>
        <v>2.649789029535865E-2</v>
      </c>
      <c r="U88" s="86">
        <f t="shared" si="28"/>
        <v>2.7226418408571932E-2</v>
      </c>
      <c r="V88" s="85">
        <f t="shared" si="28"/>
        <v>7.0993399898459972E-2</v>
      </c>
      <c r="W88" s="86">
        <f t="shared" si="28"/>
        <v>3.2312709100918983E-2</v>
      </c>
      <c r="X88" s="85">
        <f t="shared" si="28"/>
        <v>3.40274250888776E-2</v>
      </c>
      <c r="Y88" s="86">
        <f t="shared" si="28"/>
        <v>4.7261484098939932E-2</v>
      </c>
      <c r="Z88" s="85">
        <f t="shared" si="28"/>
        <v>2.7402265253927659E-2</v>
      </c>
      <c r="AA88" s="85">
        <f t="shared" si="28"/>
        <v>5.1713424317046786E-2</v>
      </c>
      <c r="AB88" s="105">
        <f t="shared" si="28"/>
        <v>3.9868676887769738E-2</v>
      </c>
      <c r="AC88" s="106">
        <f t="shared" si="28"/>
        <v>5.3862529247056118E-2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2.0710059171597634E-3</v>
      </c>
      <c r="C89" s="86">
        <f t="shared" ref="C89:AC89" si="29">C25/C31</f>
        <v>2.3851058710298363E-2</v>
      </c>
      <c r="D89" s="85">
        <f t="shared" si="29"/>
        <v>3.4268718479244795E-3</v>
      </c>
      <c r="E89" s="86">
        <f t="shared" si="29"/>
        <v>2.6957867174482265E-2</v>
      </c>
      <c r="F89" s="85">
        <f t="shared" si="29"/>
        <v>4.1876844008756067E-3</v>
      </c>
      <c r="G89" s="86">
        <f t="shared" si="29"/>
        <v>3.2797858099062917E-2</v>
      </c>
      <c r="H89" s="85">
        <f t="shared" si="29"/>
        <v>9.3195758642004665E-3</v>
      </c>
      <c r="I89" s="86">
        <f t="shared" si="29"/>
        <v>2.0913077644553729E-2</v>
      </c>
      <c r="J89" s="85">
        <f t="shared" si="29"/>
        <v>7.2644475767103976E-3</v>
      </c>
      <c r="K89" s="86">
        <f t="shared" si="29"/>
        <v>1.2928827444956477E-2</v>
      </c>
      <c r="L89" s="85">
        <f t="shared" si="29"/>
        <v>2.1195906280845757E-2</v>
      </c>
      <c r="M89" s="86">
        <f t="shared" si="29"/>
        <v>1.1138545953360768E-2</v>
      </c>
      <c r="N89" s="85">
        <f t="shared" si="29"/>
        <v>1.1871113623516111E-2</v>
      </c>
      <c r="O89" s="86">
        <f t="shared" si="29"/>
        <v>1.7963144582666599E-2</v>
      </c>
      <c r="P89" s="85">
        <f t="shared" si="29"/>
        <v>1.3520717228010662E-2</v>
      </c>
      <c r="Q89" s="86">
        <f t="shared" si="29"/>
        <v>1.9293516810895164E-2</v>
      </c>
      <c r="R89" s="85">
        <f t="shared" si="29"/>
        <v>1.2245397771337605E-2</v>
      </c>
      <c r="S89" s="86">
        <f t="shared" si="29"/>
        <v>1.8729070944630482E-2</v>
      </c>
      <c r="T89" s="85">
        <f t="shared" si="29"/>
        <v>1.4345991561181435E-2</v>
      </c>
      <c r="U89" s="86">
        <f t="shared" si="29"/>
        <v>2.3010714913051115E-2</v>
      </c>
      <c r="V89" s="85">
        <f t="shared" si="29"/>
        <v>1.6331020477238112E-2</v>
      </c>
      <c r="W89" s="86">
        <f t="shared" si="29"/>
        <v>1.0841485622326685E-2</v>
      </c>
      <c r="X89" s="85">
        <f t="shared" si="29"/>
        <v>1.2527509734213646E-2</v>
      </c>
      <c r="Y89" s="86">
        <f t="shared" si="29"/>
        <v>2.6648998822143697E-2</v>
      </c>
      <c r="Z89" s="85">
        <f t="shared" si="29"/>
        <v>1.8998903909389842E-2</v>
      </c>
      <c r="AA89" s="85">
        <f t="shared" si="29"/>
        <v>2.117327564382868E-2</v>
      </c>
      <c r="AB89" s="105">
        <f t="shared" si="29"/>
        <v>1.102540400981736E-2</v>
      </c>
      <c r="AC89" s="106">
        <f t="shared" si="29"/>
        <v>2.0655134056998196E-2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0">C26/C31</f>
        <v>6.8876323387872954E-3</v>
      </c>
      <c r="D90" s="85">
        <f t="shared" si="30"/>
        <v>3.8794775636880898E-4</v>
      </c>
      <c r="E90" s="86">
        <f t="shared" si="30"/>
        <v>9.7595810521304456E-3</v>
      </c>
      <c r="F90" s="85">
        <f t="shared" si="30"/>
        <v>2.2207417277370642E-4</v>
      </c>
      <c r="G90" s="86">
        <f t="shared" si="30"/>
        <v>6.1028427435231118E-3</v>
      </c>
      <c r="H90" s="85">
        <f t="shared" si="30"/>
        <v>8.083305596500404E-4</v>
      </c>
      <c r="I90" s="86">
        <f t="shared" si="30"/>
        <v>5.145884559811402E-3</v>
      </c>
      <c r="J90" s="85">
        <f t="shared" si="30"/>
        <v>1.4095196790632116E-3</v>
      </c>
      <c r="K90" s="86">
        <f t="shared" si="30"/>
        <v>3.2002048131080391E-3</v>
      </c>
      <c r="L90" s="85">
        <f t="shared" si="30"/>
        <v>5.143124318146397E-3</v>
      </c>
      <c r="M90" s="86">
        <f t="shared" si="30"/>
        <v>9.327846364883402E-4</v>
      </c>
      <c r="N90" s="85">
        <f t="shared" si="30"/>
        <v>1.3459312498317587E-3</v>
      </c>
      <c r="O90" s="86">
        <f t="shared" si="30"/>
        <v>1.4969287152222165E-3</v>
      </c>
      <c r="P90" s="85">
        <f t="shared" si="30"/>
        <v>1.5992246183668525E-3</v>
      </c>
      <c r="Q90" s="86">
        <f t="shared" si="30"/>
        <v>2.6954177897574125E-3</v>
      </c>
      <c r="R90" s="85">
        <f t="shared" si="30"/>
        <v>1.5919017102738887E-3</v>
      </c>
      <c r="S90" s="86">
        <f t="shared" si="30"/>
        <v>1.6743244295615606E-3</v>
      </c>
      <c r="T90" s="85">
        <f t="shared" si="30"/>
        <v>2.5316455696202532E-3</v>
      </c>
      <c r="U90" s="86">
        <f t="shared" si="30"/>
        <v>3.1617776216406111E-3</v>
      </c>
      <c r="V90" s="85">
        <f t="shared" si="30"/>
        <v>1.3538669825689626E-3</v>
      </c>
      <c r="W90" s="86">
        <f t="shared" si="30"/>
        <v>1.2281370431541946E-3</v>
      </c>
      <c r="X90" s="85">
        <f t="shared" si="30"/>
        <v>2.0879182890356073E-3</v>
      </c>
      <c r="Y90" s="86">
        <f t="shared" si="30"/>
        <v>3.4599528857479386E-3</v>
      </c>
      <c r="Z90" s="85">
        <f t="shared" si="30"/>
        <v>1.7050298380221654E-3</v>
      </c>
      <c r="AA90" s="85">
        <f t="shared" si="30"/>
        <v>1.6570389634300707E-3</v>
      </c>
      <c r="AB90" s="105">
        <f t="shared" si="30"/>
        <v>1.3419182099257323E-3</v>
      </c>
      <c r="AC90" s="106">
        <f t="shared" si="30"/>
        <v>3.5703783258537584E-3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1">C27/C31</f>
        <v>7.2184793070259861E-4</v>
      </c>
      <c r="D91" s="85">
        <f t="shared" si="31"/>
        <v>0</v>
      </c>
      <c r="E91" s="86">
        <f t="shared" si="31"/>
        <v>4.7607712449416806E-4</v>
      </c>
      <c r="F91" s="85">
        <f t="shared" si="31"/>
        <v>0</v>
      </c>
      <c r="G91" s="86">
        <f t="shared" si="31"/>
        <v>1.5749271596188677E-4</v>
      </c>
      <c r="H91" s="85">
        <f t="shared" si="31"/>
        <v>0</v>
      </c>
      <c r="I91" s="86">
        <f t="shared" si="31"/>
        <v>1.0139674009480595E-4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1.2785598302072546E-4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1</v>
      </c>
      <c r="F95" s="81">
        <f t="shared" si="35"/>
        <v>1</v>
      </c>
      <c r="G95" s="82">
        <f t="shared" si="35"/>
        <v>0.99999999999999989</v>
      </c>
      <c r="H95" s="81">
        <f t="shared" si="35"/>
        <v>1</v>
      </c>
      <c r="I95" s="82">
        <f t="shared" si="35"/>
        <v>0.99999999999999978</v>
      </c>
      <c r="J95" s="81">
        <f t="shared" si="35"/>
        <v>0.99999999999999989</v>
      </c>
      <c r="K95" s="81">
        <f t="shared" si="35"/>
        <v>0.99999999999999989</v>
      </c>
      <c r="L95" s="81">
        <f t="shared" si="35"/>
        <v>1</v>
      </c>
      <c r="M95" s="82">
        <f t="shared" si="35"/>
        <v>1</v>
      </c>
      <c r="N95" s="81">
        <f t="shared" si="35"/>
        <v>0.99999999999999989</v>
      </c>
      <c r="O95" s="82">
        <f t="shared" si="35"/>
        <v>0.99999999999999989</v>
      </c>
      <c r="P95" s="81">
        <f t="shared" si="35"/>
        <v>1</v>
      </c>
      <c r="Q95" s="82">
        <f t="shared" si="35"/>
        <v>1</v>
      </c>
      <c r="R95" s="81">
        <f t="shared" si="35"/>
        <v>1</v>
      </c>
      <c r="S95" s="82">
        <f t="shared" si="35"/>
        <v>1</v>
      </c>
      <c r="T95" s="81">
        <f t="shared" si="35"/>
        <v>1</v>
      </c>
      <c r="U95" s="82">
        <f t="shared" si="35"/>
        <v>1</v>
      </c>
      <c r="V95" s="81">
        <f t="shared" si="35"/>
        <v>1</v>
      </c>
      <c r="W95" s="82">
        <f t="shared" si="35"/>
        <v>1</v>
      </c>
      <c r="X95" s="81">
        <f t="shared" si="35"/>
        <v>1</v>
      </c>
      <c r="Y95" s="82">
        <f t="shared" si="35"/>
        <v>1</v>
      </c>
      <c r="Z95" s="81">
        <f t="shared" si="35"/>
        <v>1</v>
      </c>
      <c r="AA95" s="81">
        <f t="shared" si="35"/>
        <v>0.99999999999999989</v>
      </c>
      <c r="AB95" s="81">
        <f t="shared" si="35"/>
        <v>0.99999999999999989</v>
      </c>
      <c r="AC95" s="83">
        <f t="shared" si="35"/>
        <v>0.99999999999999989</v>
      </c>
      <c r="AD95" s="84"/>
    </row>
    <row r="96" spans="1:31" ht="14" thickTop="1" x14ac:dyDescent="0.15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F15" sqref="F15"/>
    </sheetView>
  </sheetViews>
  <sheetFormatPr baseColWidth="10" defaultColWidth="8.83203125" defaultRowHeight="13" x14ac:dyDescent="0.15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 x14ac:dyDescent="0.2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SUM(Daily!B164,Daily!B381,Daily!B598,Daily!B815)</f>
        <v>0</v>
      </c>
      <c r="C7" s="42">
        <f>SUM(Daily!C164,Daily!C381,Daily!C598,Daily!C815)</f>
        <v>0</v>
      </c>
      <c r="D7" s="35">
        <f>SUM(Daily!D164,Daily!D381,Daily!D598,Daily!D815)</f>
        <v>0</v>
      </c>
      <c r="E7" s="42">
        <f>SUM(Daily!E164,Daily!E381,Daily!E598,Daily!E815)</f>
        <v>0</v>
      </c>
      <c r="F7" s="35">
        <f>SUM(Daily!F164,Daily!F381,Daily!F598,Daily!F815)</f>
        <v>0</v>
      </c>
      <c r="G7" s="42">
        <f>SUM(Daily!G164,Daily!G381,Daily!G598,Daily!G815)</f>
        <v>0</v>
      </c>
      <c r="H7" s="35">
        <f>SUM(Daily!H164,Daily!H381,Daily!H598,Daily!H815)</f>
        <v>0</v>
      </c>
      <c r="I7" s="42">
        <f>SUM(Daily!I164,Daily!I381,Daily!I598,Daily!I815)</f>
        <v>0</v>
      </c>
      <c r="J7" s="35">
        <f>SUM(Daily!J164,Daily!J381,Daily!J598,Daily!J815)</f>
        <v>0</v>
      </c>
      <c r="K7" s="42">
        <f>SUM(Daily!K164,Daily!K381,Daily!K598,Daily!K815)</f>
        <v>0</v>
      </c>
      <c r="L7" s="35">
        <f>SUM(Daily!L164,Daily!L381,Daily!L598,Daily!L815)</f>
        <v>0</v>
      </c>
      <c r="M7" s="42">
        <f>SUM(Daily!M164,Daily!M381,Daily!M598,Daily!M815)</f>
        <v>0</v>
      </c>
      <c r="N7" s="35">
        <f>SUM(Daily!N164,Daily!N381,Daily!N598,Daily!N815)</f>
        <v>0</v>
      </c>
      <c r="O7" s="42">
        <f>SUM(Daily!O164,Daily!O381,Daily!O598,Daily!O815)</f>
        <v>0</v>
      </c>
      <c r="P7" s="35">
        <f>SUM(Daily!P164,Daily!P381,Daily!P598,Daily!P815)</f>
        <v>0</v>
      </c>
      <c r="Q7" s="42">
        <f>SUM(Daily!Q164,Daily!Q381,Daily!Q598,Daily!Q815)</f>
        <v>0</v>
      </c>
      <c r="R7" s="35">
        <f>SUM(Daily!R164,Daily!R381,Daily!R598,Daily!R815)</f>
        <v>0</v>
      </c>
      <c r="S7" s="42">
        <f>SUM(Daily!S164,Daily!S381,Daily!S598,Daily!S815)</f>
        <v>0</v>
      </c>
      <c r="T7" s="35">
        <f>SUM(Daily!T164,Daily!T381,Daily!T598,Daily!T815)</f>
        <v>0</v>
      </c>
      <c r="U7" s="42">
        <f>SUM(Daily!U164,Daily!U381,Daily!U598,Daily!U815)</f>
        <v>0</v>
      </c>
      <c r="V7" s="35">
        <f>SUM(Daily!V164,Daily!V381,Daily!V598,Daily!V815)</f>
        <v>0</v>
      </c>
      <c r="W7" s="42">
        <f>SUM(Daily!W164,Daily!W381,Daily!W598,Daily!W815)</f>
        <v>0</v>
      </c>
      <c r="X7" s="35">
        <f>SUM(Daily!X164,Daily!X381,Daily!X598,Daily!X815)</f>
        <v>0</v>
      </c>
      <c r="Y7" s="42">
        <f>SUM(Daily!Y164,Daily!Y381,Daily!Y598,Daily!Y815)</f>
        <v>0</v>
      </c>
      <c r="Z7" s="35">
        <f>SUM(Daily!Z164,Daily!Z381,Daily!Z598,Daily!Z815)</f>
        <v>0</v>
      </c>
      <c r="AA7" s="42">
        <f>SUM(Daily!AA164,Daily!AA381,Daily!AA598,Daily!AA815)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15">
      <c r="A8" s="94" t="s">
        <v>17</v>
      </c>
      <c r="B8" s="3">
        <f>SUM(Daily!B165,Daily!B382,Daily!B599,Daily!B816)</f>
        <v>511</v>
      </c>
      <c r="C8" s="32">
        <f>SUM(Daily!C165,Daily!C382,Daily!C599,Daily!C816)</f>
        <v>0</v>
      </c>
      <c r="D8" s="3">
        <f>SUM(Daily!D165,Daily!D382,Daily!D599,Daily!D816)</f>
        <v>357</v>
      </c>
      <c r="E8" s="32">
        <f>SUM(Daily!E165,Daily!E382,Daily!E599,Daily!E816)</f>
        <v>3</v>
      </c>
      <c r="F8" s="3">
        <f>SUM(Daily!F165,Daily!F382,Daily!F599,Daily!F816)</f>
        <v>1192</v>
      </c>
      <c r="G8" s="32">
        <f>SUM(Daily!G165,Daily!G382,Daily!G599,Daily!G816)</f>
        <v>11</v>
      </c>
      <c r="H8" s="3">
        <f>SUM(Daily!H165,Daily!H382,Daily!H599,Daily!H816)</f>
        <v>768</v>
      </c>
      <c r="I8" s="32">
        <f>SUM(Daily!I165,Daily!I382,Daily!I599,Daily!I816)</f>
        <v>82</v>
      </c>
      <c r="J8" s="3">
        <f>SUM(Daily!J165,Daily!J382,Daily!J599,Daily!J816)</f>
        <v>29</v>
      </c>
      <c r="K8" s="32">
        <f>SUM(Daily!K165,Daily!K382,Daily!K599,Daily!K816)</f>
        <v>33</v>
      </c>
      <c r="L8" s="3">
        <f>SUM(Daily!L165,Daily!L382,Daily!L599,Daily!L816)</f>
        <v>30</v>
      </c>
      <c r="M8" s="32">
        <f>SUM(Daily!M165,Daily!M382,Daily!M599,Daily!M816)</f>
        <v>109</v>
      </c>
      <c r="N8" s="3">
        <f>SUM(Daily!N165,Daily!N382,Daily!N599,Daily!N816)</f>
        <v>188</v>
      </c>
      <c r="O8" s="32">
        <f>SUM(Daily!O165,Daily!O382,Daily!O599,Daily!O816)</f>
        <v>173</v>
      </c>
      <c r="P8" s="3">
        <f>SUM(Daily!P165,Daily!P382,Daily!P599,Daily!P816)</f>
        <v>82</v>
      </c>
      <c r="Q8" s="32">
        <f>SUM(Daily!Q165,Daily!Q382,Daily!Q599,Daily!Q816)</f>
        <v>104</v>
      </c>
      <c r="R8" s="3">
        <f>SUM(Daily!R165,Daily!R382,Daily!R599,Daily!R816)</f>
        <v>41</v>
      </c>
      <c r="S8" s="32">
        <f>SUM(Daily!S165,Daily!S382,Daily!S599,Daily!S816)</f>
        <v>27</v>
      </c>
      <c r="T8" s="3">
        <f>SUM(Daily!T165,Daily!T382,Daily!T599,Daily!T816)</f>
        <v>4</v>
      </c>
      <c r="U8" s="32">
        <f>SUM(Daily!U165,Daily!U382,Daily!U599,Daily!U816)</f>
        <v>0</v>
      </c>
      <c r="V8" s="3">
        <f>SUM(Daily!V165,Daily!V382,Daily!V599,Daily!V816)</f>
        <v>0</v>
      </c>
      <c r="W8" s="32">
        <f>SUM(Daily!W165,Daily!W382,Daily!W599,Daily!W816)</f>
        <v>0</v>
      </c>
      <c r="X8" s="3">
        <f>SUM(Daily!X165,Daily!X382,Daily!X599,Daily!X816)</f>
        <v>2</v>
      </c>
      <c r="Y8" s="32">
        <f>SUM(Daily!Y165,Daily!Y382,Daily!Y599,Daily!Y816)</f>
        <v>0</v>
      </c>
      <c r="Z8" s="3">
        <f>SUM(Daily!Z165,Daily!Z382,Daily!Z599,Daily!Z816)</f>
        <v>0</v>
      </c>
      <c r="AA8" s="32">
        <f>SUM(Daily!AA165,Daily!AA382,Daily!AA599,Daily!AA816)</f>
        <v>0</v>
      </c>
      <c r="AB8" s="113">
        <f t="shared" ref="AB8:AC30" si="0">B8+D8+F8+H8+J8+L8+N8+P8+R8+T8+V8+X8+Z8</f>
        <v>3204</v>
      </c>
      <c r="AC8" s="19">
        <f t="shared" si="0"/>
        <v>542</v>
      </c>
    </row>
    <row r="9" spans="1:29" x14ac:dyDescent="0.15">
      <c r="A9" s="95" t="s">
        <v>18</v>
      </c>
      <c r="B9" s="3">
        <f>SUM(Daily!B166,Daily!B383,Daily!B600,Daily!B817)</f>
        <v>2136</v>
      </c>
      <c r="C9" s="32">
        <f>SUM(Daily!C166,Daily!C383,Daily!C600,Daily!C817)</f>
        <v>1</v>
      </c>
      <c r="D9" s="3">
        <f>SUM(Daily!D166,Daily!D383,Daily!D600,Daily!D817)</f>
        <v>869</v>
      </c>
      <c r="E9" s="32">
        <f>SUM(Daily!E166,Daily!E383,Daily!E600,Daily!E817)</f>
        <v>7</v>
      </c>
      <c r="F9" s="3">
        <f>SUM(Daily!F166,Daily!F383,Daily!F600,Daily!F817)</f>
        <v>2259</v>
      </c>
      <c r="G9" s="32">
        <f>SUM(Daily!G166,Daily!G383,Daily!G600,Daily!G817)</f>
        <v>45</v>
      </c>
      <c r="H9" s="3">
        <f>SUM(Daily!H166,Daily!H383,Daily!H600,Daily!H817)</f>
        <v>1580</v>
      </c>
      <c r="I9" s="32">
        <f>SUM(Daily!I166,Daily!I383,Daily!I600,Daily!I817)</f>
        <v>450</v>
      </c>
      <c r="J9" s="3">
        <f>SUM(Daily!J166,Daily!J383,Daily!J600,Daily!J817)</f>
        <v>155</v>
      </c>
      <c r="K9" s="32">
        <f>SUM(Daily!K166,Daily!K383,Daily!K600,Daily!K817)</f>
        <v>242</v>
      </c>
      <c r="L9" s="3">
        <f>SUM(Daily!L166,Daily!L383,Daily!L600,Daily!L817)</f>
        <v>417</v>
      </c>
      <c r="M9" s="32">
        <f>SUM(Daily!M166,Daily!M383,Daily!M600,Daily!M817)</f>
        <v>627</v>
      </c>
      <c r="N9" s="3">
        <f>SUM(Daily!N166,Daily!N383,Daily!N600,Daily!N817)</f>
        <v>1482</v>
      </c>
      <c r="O9" s="32">
        <f>SUM(Daily!O166,Daily!O383,Daily!O600,Daily!O817)</f>
        <v>1509</v>
      </c>
      <c r="P9" s="3">
        <f>SUM(Daily!P166,Daily!P383,Daily!P600,Daily!P817)</f>
        <v>760</v>
      </c>
      <c r="Q9" s="32">
        <f>SUM(Daily!Q166,Daily!Q383,Daily!Q600,Daily!Q817)</f>
        <v>1104</v>
      </c>
      <c r="R9" s="3">
        <f>SUM(Daily!R166,Daily!R383,Daily!R600,Daily!R817)</f>
        <v>747</v>
      </c>
      <c r="S9" s="32">
        <f>SUM(Daily!S166,Daily!S383,Daily!S600,Daily!S817)</f>
        <v>898</v>
      </c>
      <c r="T9" s="3">
        <f>SUM(Daily!T166,Daily!T383,Daily!T600,Daily!T817)</f>
        <v>128</v>
      </c>
      <c r="U9" s="32">
        <f>SUM(Daily!U166,Daily!U383,Daily!U600,Daily!U817)</f>
        <v>361</v>
      </c>
      <c r="V9" s="3">
        <f>SUM(Daily!V166,Daily!V383,Daily!V600,Daily!V817)</f>
        <v>553</v>
      </c>
      <c r="W9" s="32">
        <f>SUM(Daily!W166,Daily!W383,Daily!W600,Daily!W817)</f>
        <v>1102</v>
      </c>
      <c r="X9" s="3">
        <f>SUM(Daily!X166,Daily!X383,Daily!X600,Daily!X817)</f>
        <v>763</v>
      </c>
      <c r="Y9" s="32">
        <f>SUM(Daily!Y166,Daily!Y383,Daily!Y600,Daily!Y817)</f>
        <v>653</v>
      </c>
      <c r="Z9" s="3">
        <f>SUM(Daily!Z166,Daily!Z383,Daily!Z600,Daily!Z817)</f>
        <v>1628</v>
      </c>
      <c r="AA9" s="32">
        <f>SUM(Daily!AA166,Daily!AA383,Daily!AA600,Daily!AA817)</f>
        <v>1153</v>
      </c>
      <c r="AB9" s="113">
        <f t="shared" si="0"/>
        <v>13477</v>
      </c>
      <c r="AC9" s="19">
        <f t="shared" si="0"/>
        <v>8152</v>
      </c>
    </row>
    <row r="10" spans="1:29" x14ac:dyDescent="0.15">
      <c r="A10" s="94" t="s">
        <v>19</v>
      </c>
      <c r="B10" s="3">
        <f>SUM(Daily!B167,Daily!B384,Daily!B601,Daily!B818)</f>
        <v>2520</v>
      </c>
      <c r="C10" s="32">
        <f>SUM(Daily!C167,Daily!C384,Daily!C601,Daily!C818)</f>
        <v>960</v>
      </c>
      <c r="D10" s="3">
        <f>SUM(Daily!D167,Daily!D384,Daily!D601,Daily!D818)</f>
        <v>970</v>
      </c>
      <c r="E10" s="32">
        <f>SUM(Daily!E167,Daily!E384,Daily!E601,Daily!E818)</f>
        <v>770</v>
      </c>
      <c r="F10" s="3">
        <f>SUM(Daily!F167,Daily!F384,Daily!F601,Daily!F818)</f>
        <v>2093</v>
      </c>
      <c r="G10" s="32">
        <f>SUM(Daily!G167,Daily!G384,Daily!G601,Daily!G818)</f>
        <v>1291</v>
      </c>
      <c r="H10" s="3">
        <f>SUM(Daily!H167,Daily!H384,Daily!H601,Daily!H818)</f>
        <v>2728</v>
      </c>
      <c r="I10" s="32">
        <f>SUM(Daily!I167,Daily!I384,Daily!I601,Daily!I818)</f>
        <v>1891</v>
      </c>
      <c r="J10" s="3">
        <f>SUM(Daily!J167,Daily!J384,Daily!J601,Daily!J818)</f>
        <v>352</v>
      </c>
      <c r="K10" s="32">
        <f>SUM(Daily!K167,Daily!K384,Daily!K601,Daily!K818)</f>
        <v>669</v>
      </c>
      <c r="L10" s="3">
        <f>SUM(Daily!L167,Daily!L384,Daily!L601,Daily!L818)</f>
        <v>1013</v>
      </c>
      <c r="M10" s="32">
        <f>SUM(Daily!M167,Daily!M384,Daily!M601,Daily!M818)</f>
        <v>1403</v>
      </c>
      <c r="N10" s="3">
        <f>SUM(Daily!N167,Daily!N384,Daily!N601,Daily!N818)</f>
        <v>2520</v>
      </c>
      <c r="O10" s="32">
        <f>SUM(Daily!O167,Daily!O384,Daily!O601,Daily!O818)</f>
        <v>2835</v>
      </c>
      <c r="P10" s="3">
        <f>SUM(Daily!P167,Daily!P384,Daily!P601,Daily!P818)</f>
        <v>1762</v>
      </c>
      <c r="Q10" s="32">
        <f>SUM(Daily!Q167,Daily!Q384,Daily!Q601,Daily!Q818)</f>
        <v>1417</v>
      </c>
      <c r="R10" s="3">
        <f>SUM(Daily!R167,Daily!R384,Daily!R601,Daily!R818)</f>
        <v>1762</v>
      </c>
      <c r="S10" s="32">
        <f>SUM(Daily!S167,Daily!S384,Daily!S601,Daily!S818)</f>
        <v>1262</v>
      </c>
      <c r="T10" s="3">
        <f>SUM(Daily!T167,Daily!T384,Daily!T601,Daily!T818)</f>
        <v>260</v>
      </c>
      <c r="U10" s="32">
        <f>SUM(Daily!U167,Daily!U384,Daily!U601,Daily!U818)</f>
        <v>664</v>
      </c>
      <c r="V10" s="3">
        <f>SUM(Daily!V167,Daily!V384,Daily!V601,Daily!V818)</f>
        <v>1212</v>
      </c>
      <c r="W10" s="32">
        <f>SUM(Daily!W167,Daily!W384,Daily!W601,Daily!W818)</f>
        <v>1567</v>
      </c>
      <c r="X10" s="3">
        <f>SUM(Daily!X167,Daily!X384,Daily!X601,Daily!X818)</f>
        <v>1221</v>
      </c>
      <c r="Y10" s="32">
        <f>SUM(Daily!Y167,Daily!Y384,Daily!Y601,Daily!Y818)</f>
        <v>1031</v>
      </c>
      <c r="Z10" s="3">
        <f>SUM(Daily!Z167,Daily!Z384,Daily!Z601,Daily!Z818)</f>
        <v>2361</v>
      </c>
      <c r="AA10" s="32">
        <f>SUM(Daily!AA167,Daily!AA384,Daily!AA601,Daily!AA818)</f>
        <v>1911</v>
      </c>
      <c r="AB10" s="113">
        <f t="shared" si="0"/>
        <v>20774</v>
      </c>
      <c r="AC10" s="19">
        <f t="shared" si="0"/>
        <v>17671</v>
      </c>
    </row>
    <row r="11" spans="1:29" x14ac:dyDescent="0.15">
      <c r="A11" s="95" t="s">
        <v>20</v>
      </c>
      <c r="B11" s="3">
        <f>SUM(Daily!B168,Daily!B385,Daily!B602,Daily!B819)</f>
        <v>2572</v>
      </c>
      <c r="C11" s="32">
        <f>SUM(Daily!C168,Daily!C385,Daily!C602,Daily!C819)</f>
        <v>1719</v>
      </c>
      <c r="D11" s="3">
        <f>SUM(Daily!D168,Daily!D385,Daily!D602,Daily!D819)</f>
        <v>926</v>
      </c>
      <c r="E11" s="32">
        <f>SUM(Daily!E168,Daily!E385,Daily!E602,Daily!E819)</f>
        <v>1215</v>
      </c>
      <c r="F11" s="3">
        <f>SUM(Daily!F168,Daily!F385,Daily!F602,Daily!F819)</f>
        <v>2017</v>
      </c>
      <c r="G11" s="32">
        <f>SUM(Daily!G168,Daily!G385,Daily!G602,Daily!G819)</f>
        <v>1528</v>
      </c>
      <c r="H11" s="3">
        <f>SUM(Daily!H168,Daily!H385,Daily!H602,Daily!H819)</f>
        <v>2720</v>
      </c>
      <c r="I11" s="32">
        <f>SUM(Daily!I168,Daily!I385,Daily!I602,Daily!I819)</f>
        <v>2303</v>
      </c>
      <c r="J11" s="3">
        <f>SUM(Daily!J168,Daily!J385,Daily!J602,Daily!J819)</f>
        <v>449</v>
      </c>
      <c r="K11" s="32">
        <f>SUM(Daily!K168,Daily!K385,Daily!K602,Daily!K819)</f>
        <v>926</v>
      </c>
      <c r="L11" s="3">
        <f>SUM(Daily!L168,Daily!L385,Daily!L602,Daily!L819)</f>
        <v>885</v>
      </c>
      <c r="M11" s="32">
        <f>SUM(Daily!M168,Daily!M385,Daily!M602,Daily!M819)</f>
        <v>1959</v>
      </c>
      <c r="N11" s="3">
        <f>SUM(Daily!N168,Daily!N385,Daily!N602,Daily!N819)</f>
        <v>2730</v>
      </c>
      <c r="O11" s="32">
        <f>SUM(Daily!O168,Daily!O385,Daily!O602,Daily!O819)</f>
        <v>3259</v>
      </c>
      <c r="P11" s="3">
        <f>SUM(Daily!P168,Daily!P385,Daily!P602,Daily!P819)</f>
        <v>1878</v>
      </c>
      <c r="Q11" s="32">
        <f>SUM(Daily!Q168,Daily!Q385,Daily!Q602,Daily!Q819)</f>
        <v>1600</v>
      </c>
      <c r="R11" s="3">
        <f>SUM(Daily!R168,Daily!R385,Daily!R602,Daily!R819)</f>
        <v>2052</v>
      </c>
      <c r="S11" s="32">
        <f>SUM(Daily!S168,Daily!S385,Daily!S602,Daily!S819)</f>
        <v>1462</v>
      </c>
      <c r="T11" s="3">
        <f>SUM(Daily!T168,Daily!T385,Daily!T602,Daily!T819)</f>
        <v>410</v>
      </c>
      <c r="U11" s="32">
        <f>SUM(Daily!U168,Daily!U385,Daily!U602,Daily!U819)</f>
        <v>868</v>
      </c>
      <c r="V11" s="3">
        <f>SUM(Daily!V168,Daily!V385,Daily!V602,Daily!V819)</f>
        <v>1192</v>
      </c>
      <c r="W11" s="32">
        <f>SUM(Daily!W168,Daily!W385,Daily!W602,Daily!W819)</f>
        <v>1967</v>
      </c>
      <c r="X11" s="3">
        <f>SUM(Daily!X168,Daily!X385,Daily!X602,Daily!X819)</f>
        <v>1472</v>
      </c>
      <c r="Y11" s="32">
        <f>SUM(Daily!Y168,Daily!Y385,Daily!Y602,Daily!Y819)</f>
        <v>1445</v>
      </c>
      <c r="Z11" s="3">
        <f>SUM(Daily!Z168,Daily!Z385,Daily!Z602,Daily!Z819)</f>
        <v>2295</v>
      </c>
      <c r="AA11" s="32">
        <f>SUM(Daily!AA168,Daily!AA385,Daily!AA602,Daily!AA819)</f>
        <v>2648</v>
      </c>
      <c r="AB11" s="113">
        <f t="shared" si="0"/>
        <v>21598</v>
      </c>
      <c r="AC11" s="19">
        <f t="shared" si="0"/>
        <v>22899</v>
      </c>
    </row>
    <row r="12" spans="1:29" x14ac:dyDescent="0.15">
      <c r="A12" s="94" t="s">
        <v>21</v>
      </c>
      <c r="B12" s="3">
        <f>SUM(Daily!B169,Daily!B386,Daily!B603,Daily!B820)</f>
        <v>2437</v>
      </c>
      <c r="C12" s="32">
        <f>SUM(Daily!C169,Daily!C386,Daily!C603,Daily!C820)</f>
        <v>1925</v>
      </c>
      <c r="D12" s="3">
        <f>SUM(Daily!D169,Daily!D386,Daily!D603,Daily!D820)</f>
        <v>1031</v>
      </c>
      <c r="E12" s="32">
        <f>SUM(Daily!E169,Daily!E386,Daily!E603,Daily!E820)</f>
        <v>1006</v>
      </c>
      <c r="F12" s="3">
        <f>SUM(Daily!F169,Daily!F386,Daily!F603,Daily!F820)</f>
        <v>2176</v>
      </c>
      <c r="G12" s="32">
        <f>SUM(Daily!G169,Daily!G386,Daily!G603,Daily!G820)</f>
        <v>1234</v>
      </c>
      <c r="H12" s="3">
        <f>SUM(Daily!H169,Daily!H386,Daily!H603,Daily!H820)</f>
        <v>2697</v>
      </c>
      <c r="I12" s="32">
        <f>SUM(Daily!I169,Daily!I386,Daily!I603,Daily!I820)</f>
        <v>2479</v>
      </c>
      <c r="J12" s="3">
        <f>SUM(Daily!J169,Daily!J386,Daily!J603,Daily!J820)</f>
        <v>386</v>
      </c>
      <c r="K12" s="32">
        <f>SUM(Daily!K169,Daily!K386,Daily!K603,Daily!K820)</f>
        <v>861</v>
      </c>
      <c r="L12" s="3">
        <f>SUM(Daily!L169,Daily!L386,Daily!L603,Daily!L820)</f>
        <v>932</v>
      </c>
      <c r="M12" s="32">
        <f>SUM(Daily!M169,Daily!M386,Daily!M603,Daily!M820)</f>
        <v>1844</v>
      </c>
      <c r="N12" s="3">
        <f>SUM(Daily!N169,Daily!N386,Daily!N603,Daily!N820)</f>
        <v>2464</v>
      </c>
      <c r="O12" s="32">
        <f>SUM(Daily!O169,Daily!O386,Daily!O603,Daily!O820)</f>
        <v>3376</v>
      </c>
      <c r="P12" s="3">
        <f>SUM(Daily!P169,Daily!P386,Daily!P603,Daily!P820)</f>
        <v>1535</v>
      </c>
      <c r="Q12" s="32">
        <f>SUM(Daily!Q169,Daily!Q386,Daily!Q603,Daily!Q820)</f>
        <v>1403</v>
      </c>
      <c r="R12" s="3">
        <f>SUM(Daily!R169,Daily!R386,Daily!R603,Daily!R820)</f>
        <v>2191</v>
      </c>
      <c r="S12" s="32">
        <f>SUM(Daily!S169,Daily!S386,Daily!S603,Daily!S820)</f>
        <v>1274</v>
      </c>
      <c r="T12" s="3">
        <f>SUM(Daily!T169,Daily!T386,Daily!T603,Daily!T820)</f>
        <v>325</v>
      </c>
      <c r="U12" s="32">
        <f>SUM(Daily!U169,Daily!U386,Daily!U603,Daily!U820)</f>
        <v>613</v>
      </c>
      <c r="V12" s="3">
        <f>SUM(Daily!V169,Daily!V386,Daily!V603,Daily!V820)</f>
        <v>1144</v>
      </c>
      <c r="W12" s="32">
        <f>SUM(Daily!W169,Daily!W386,Daily!W603,Daily!W820)</f>
        <v>1789</v>
      </c>
      <c r="X12" s="3">
        <f>SUM(Daily!X169,Daily!X386,Daily!X603,Daily!X820)</f>
        <v>1421</v>
      </c>
      <c r="Y12" s="32">
        <f>SUM(Daily!Y169,Daily!Y386,Daily!Y603,Daily!Y820)</f>
        <v>1064</v>
      </c>
      <c r="Z12" s="3">
        <f>SUM(Daily!Z169,Daily!Z386,Daily!Z603,Daily!Z820)</f>
        <v>2331</v>
      </c>
      <c r="AA12" s="32">
        <f>SUM(Daily!AA169,Daily!AA386,Daily!AA603,Daily!AA820)</f>
        <v>2272</v>
      </c>
      <c r="AB12" s="113">
        <f t="shared" si="0"/>
        <v>21070</v>
      </c>
      <c r="AC12" s="19">
        <f t="shared" si="0"/>
        <v>21140</v>
      </c>
    </row>
    <row r="13" spans="1:29" x14ac:dyDescent="0.15">
      <c r="A13" s="95" t="s">
        <v>22</v>
      </c>
      <c r="B13" s="3">
        <f>SUM(Daily!B170,Daily!B387,Daily!B604,Daily!B821)</f>
        <v>2213</v>
      </c>
      <c r="C13" s="32">
        <f>SUM(Daily!C170,Daily!C387,Daily!C604,Daily!C821)</f>
        <v>2488</v>
      </c>
      <c r="D13" s="3">
        <f>SUM(Daily!D170,Daily!D387,Daily!D604,Daily!D821)</f>
        <v>1065</v>
      </c>
      <c r="E13" s="32">
        <f>SUM(Daily!E170,Daily!E387,Daily!E604,Daily!E821)</f>
        <v>902</v>
      </c>
      <c r="F13" s="3">
        <f>SUM(Daily!F170,Daily!F387,Daily!F604,Daily!F821)</f>
        <v>2569</v>
      </c>
      <c r="G13" s="32">
        <f>SUM(Daily!G170,Daily!G387,Daily!G604,Daily!G821)</f>
        <v>1003</v>
      </c>
      <c r="H13" s="3">
        <f>SUM(Daily!H170,Daily!H387,Daily!H604,Daily!H821)</f>
        <v>2793</v>
      </c>
      <c r="I13" s="32">
        <f>SUM(Daily!I170,Daily!I387,Daily!I604,Daily!I821)</f>
        <v>2369</v>
      </c>
      <c r="J13" s="3">
        <f>SUM(Daily!J170,Daily!J387,Daily!J604,Daily!J821)</f>
        <v>494</v>
      </c>
      <c r="K13" s="32">
        <f>SUM(Daily!K170,Daily!K387,Daily!K604,Daily!K821)</f>
        <v>955</v>
      </c>
      <c r="L13" s="3">
        <f>SUM(Daily!L170,Daily!L387,Daily!L604,Daily!L821)</f>
        <v>965</v>
      </c>
      <c r="M13" s="32">
        <f>SUM(Daily!M170,Daily!M387,Daily!M604,Daily!M821)</f>
        <v>1830</v>
      </c>
      <c r="N13" s="3">
        <f>SUM(Daily!N170,Daily!N387,Daily!N604,Daily!N821)</f>
        <v>2458</v>
      </c>
      <c r="O13" s="32">
        <f>SUM(Daily!O170,Daily!O387,Daily!O604,Daily!O821)</f>
        <v>3174</v>
      </c>
      <c r="P13" s="3">
        <f>SUM(Daily!P170,Daily!P387,Daily!P604,Daily!P821)</f>
        <v>1438</v>
      </c>
      <c r="Q13" s="32">
        <f>SUM(Daily!Q170,Daily!Q387,Daily!Q604,Daily!Q821)</f>
        <v>1250</v>
      </c>
      <c r="R13" s="3">
        <f>SUM(Daily!R170,Daily!R387,Daily!R604,Daily!R821)</f>
        <v>1992</v>
      </c>
      <c r="S13" s="32">
        <f>SUM(Daily!S170,Daily!S387,Daily!S604,Daily!S821)</f>
        <v>1324</v>
      </c>
      <c r="T13" s="3">
        <f>SUM(Daily!T170,Daily!T387,Daily!T604,Daily!T821)</f>
        <v>223</v>
      </c>
      <c r="U13" s="32">
        <f>SUM(Daily!U170,Daily!U387,Daily!U604,Daily!U821)</f>
        <v>418</v>
      </c>
      <c r="V13" s="3">
        <f>SUM(Daily!V170,Daily!V387,Daily!V604,Daily!V821)</f>
        <v>1188</v>
      </c>
      <c r="W13" s="32">
        <f>SUM(Daily!W170,Daily!W387,Daily!W604,Daily!W821)</f>
        <v>1957</v>
      </c>
      <c r="X13" s="3">
        <f>SUM(Daily!X170,Daily!X387,Daily!X604,Daily!X821)</f>
        <v>1155</v>
      </c>
      <c r="Y13" s="32">
        <f>SUM(Daily!Y170,Daily!Y387,Daily!Y604,Daily!Y821)</f>
        <v>871</v>
      </c>
      <c r="Z13" s="3">
        <f>SUM(Daily!Z170,Daily!Z387,Daily!Z604,Daily!Z821)</f>
        <v>2246</v>
      </c>
      <c r="AA13" s="32">
        <f>SUM(Daily!AA170,Daily!AA387,Daily!AA604,Daily!AA821)</f>
        <v>2298</v>
      </c>
      <c r="AB13" s="113">
        <f t="shared" si="0"/>
        <v>20799</v>
      </c>
      <c r="AC13" s="19">
        <f t="shared" si="0"/>
        <v>20839</v>
      </c>
    </row>
    <row r="14" spans="1:29" x14ac:dyDescent="0.15">
      <c r="A14" s="94" t="s">
        <v>23</v>
      </c>
      <c r="B14" s="3">
        <f>SUM(Daily!B171,Daily!B388,Daily!B605,Daily!B822)</f>
        <v>1875</v>
      </c>
      <c r="C14" s="32">
        <f>SUM(Daily!C171,Daily!C388,Daily!C605,Daily!C822)</f>
        <v>1936</v>
      </c>
      <c r="D14" s="3">
        <f>SUM(Daily!D171,Daily!D388,Daily!D605,Daily!D822)</f>
        <v>952</v>
      </c>
      <c r="E14" s="32">
        <f>SUM(Daily!E171,Daily!E388,Daily!E605,Daily!E822)</f>
        <v>844</v>
      </c>
      <c r="F14" s="3">
        <f>SUM(Daily!F171,Daily!F388,Daily!F605,Daily!F822)</f>
        <v>2306</v>
      </c>
      <c r="G14" s="32">
        <f>SUM(Daily!G171,Daily!G388,Daily!G605,Daily!G822)</f>
        <v>1021</v>
      </c>
      <c r="H14" s="3">
        <f>SUM(Daily!H171,Daily!H388,Daily!H605,Daily!H822)</f>
        <v>2308</v>
      </c>
      <c r="I14" s="32">
        <f>SUM(Daily!I171,Daily!I388,Daily!I605,Daily!I822)</f>
        <v>2349</v>
      </c>
      <c r="J14" s="3">
        <f>SUM(Daily!J171,Daily!J388,Daily!J605,Daily!J822)</f>
        <v>514</v>
      </c>
      <c r="K14" s="32">
        <f>SUM(Daily!K171,Daily!K388,Daily!K605,Daily!K822)</f>
        <v>695</v>
      </c>
      <c r="L14" s="3">
        <f>SUM(Daily!L171,Daily!L388,Daily!L605,Daily!L822)</f>
        <v>947</v>
      </c>
      <c r="M14" s="32">
        <f>SUM(Daily!M171,Daily!M388,Daily!M605,Daily!M822)</f>
        <v>1584</v>
      </c>
      <c r="N14" s="3">
        <f>SUM(Daily!N171,Daily!N388,Daily!N605,Daily!N822)</f>
        <v>2005</v>
      </c>
      <c r="O14" s="32">
        <f>SUM(Daily!O171,Daily!O388,Daily!O605,Daily!O822)</f>
        <v>2814</v>
      </c>
      <c r="P14" s="3">
        <f>SUM(Daily!P171,Daily!P388,Daily!P605,Daily!P822)</f>
        <v>1054</v>
      </c>
      <c r="Q14" s="32">
        <f>SUM(Daily!Q171,Daily!Q388,Daily!Q605,Daily!Q822)</f>
        <v>1067</v>
      </c>
      <c r="R14" s="3">
        <f>SUM(Daily!R171,Daily!R388,Daily!R605,Daily!R822)</f>
        <v>1863</v>
      </c>
      <c r="S14" s="32">
        <f>SUM(Daily!S171,Daily!S388,Daily!S605,Daily!S822)</f>
        <v>1335</v>
      </c>
      <c r="T14" s="3">
        <f>SUM(Daily!T171,Daily!T388,Daily!T605,Daily!T822)</f>
        <v>410</v>
      </c>
      <c r="U14" s="32">
        <f>SUM(Daily!U171,Daily!U388,Daily!U605,Daily!U822)</f>
        <v>412</v>
      </c>
      <c r="V14" s="3">
        <f>SUM(Daily!V171,Daily!V388,Daily!V605,Daily!V822)</f>
        <v>1069</v>
      </c>
      <c r="W14" s="32">
        <f>SUM(Daily!W171,Daily!W388,Daily!W605,Daily!W822)</f>
        <v>2008</v>
      </c>
      <c r="X14" s="3">
        <f>SUM(Daily!X171,Daily!X388,Daily!X605,Daily!X822)</f>
        <v>962</v>
      </c>
      <c r="Y14" s="32">
        <f>SUM(Daily!Y171,Daily!Y388,Daily!Y605,Daily!Y822)</f>
        <v>838</v>
      </c>
      <c r="Z14" s="3">
        <f>SUM(Daily!Z171,Daily!Z388,Daily!Z605,Daily!Z822)</f>
        <v>2111</v>
      </c>
      <c r="AA14" s="32">
        <f>SUM(Daily!AA171,Daily!AA388,Daily!AA605,Daily!AA822)</f>
        <v>2755</v>
      </c>
      <c r="AB14" s="113">
        <f t="shared" si="0"/>
        <v>18376</v>
      </c>
      <c r="AC14" s="19">
        <f t="shared" si="0"/>
        <v>19658</v>
      </c>
    </row>
    <row r="15" spans="1:29" x14ac:dyDescent="0.15">
      <c r="A15" s="95" t="s">
        <v>24</v>
      </c>
      <c r="B15" s="3">
        <f>SUM(Daily!B172,Daily!B389,Daily!B606,Daily!B823)</f>
        <v>1902</v>
      </c>
      <c r="C15" s="32">
        <f>SUM(Daily!C172,Daily!C389,Daily!C606,Daily!C823)</f>
        <v>1706</v>
      </c>
      <c r="D15" s="3">
        <f>SUM(Daily!D172,Daily!D389,Daily!D606,Daily!D823)</f>
        <v>908</v>
      </c>
      <c r="E15" s="32">
        <f>SUM(Daily!E172,Daily!E389,Daily!E606,Daily!E823)</f>
        <v>921</v>
      </c>
      <c r="F15" s="3">
        <f>SUM(Daily!F172,Daily!F389,Daily!F606,Daily!F823)</f>
        <v>1705</v>
      </c>
      <c r="G15" s="32">
        <f>SUM(Daily!G172,Daily!G389,Daily!G606,Daily!G823)</f>
        <v>946</v>
      </c>
      <c r="H15" s="3">
        <f>SUM(Daily!H172,Daily!H389,Daily!H606,Daily!H823)</f>
        <v>2219</v>
      </c>
      <c r="I15" s="32">
        <f>SUM(Daily!I172,Daily!I389,Daily!I606,Daily!I823)</f>
        <v>2266</v>
      </c>
      <c r="J15" s="3">
        <f>SUM(Daily!J172,Daily!J389,Daily!J606,Daily!J823)</f>
        <v>536</v>
      </c>
      <c r="K15" s="32">
        <f>SUM(Daily!K172,Daily!K389,Daily!K606,Daily!K823)</f>
        <v>468</v>
      </c>
      <c r="L15" s="3">
        <f>SUM(Daily!L172,Daily!L389,Daily!L606,Daily!L823)</f>
        <v>914</v>
      </c>
      <c r="M15" s="32">
        <f>SUM(Daily!M172,Daily!M389,Daily!M606,Daily!M823)</f>
        <v>1290</v>
      </c>
      <c r="N15" s="3">
        <f>SUM(Daily!N172,Daily!N389,Daily!N606,Daily!N823)</f>
        <v>1909</v>
      </c>
      <c r="O15" s="32">
        <f>SUM(Daily!O172,Daily!O389,Daily!O606,Daily!O823)</f>
        <v>2200</v>
      </c>
      <c r="P15" s="3">
        <f>SUM(Daily!P172,Daily!P389,Daily!P606,Daily!P823)</f>
        <v>975</v>
      </c>
      <c r="Q15" s="32">
        <f>SUM(Daily!Q172,Daily!Q389,Daily!Q606,Daily!Q823)</f>
        <v>940</v>
      </c>
      <c r="R15" s="3">
        <f>SUM(Daily!R172,Daily!R389,Daily!R606,Daily!R823)</f>
        <v>1483</v>
      </c>
      <c r="S15" s="32">
        <f>SUM(Daily!S172,Daily!S389,Daily!S606,Daily!S823)</f>
        <v>1243</v>
      </c>
      <c r="T15" s="3">
        <f>SUM(Daily!T172,Daily!T389,Daily!T606,Daily!T823)</f>
        <v>303</v>
      </c>
      <c r="U15" s="32">
        <f>SUM(Daily!U172,Daily!U389,Daily!U606,Daily!U823)</f>
        <v>334</v>
      </c>
      <c r="V15" s="3">
        <f>SUM(Daily!V172,Daily!V389,Daily!V606,Daily!V823)</f>
        <v>1156</v>
      </c>
      <c r="W15" s="32">
        <f>SUM(Daily!W172,Daily!W389,Daily!W606,Daily!W823)</f>
        <v>1482</v>
      </c>
      <c r="X15" s="3">
        <f>SUM(Daily!X172,Daily!X389,Daily!X606,Daily!X823)</f>
        <v>864</v>
      </c>
      <c r="Y15" s="32">
        <f>SUM(Daily!Y172,Daily!Y389,Daily!Y606,Daily!Y823)</f>
        <v>671</v>
      </c>
      <c r="Z15" s="3">
        <f>SUM(Daily!Z172,Daily!Z389,Daily!Z606,Daily!Z823)</f>
        <v>2162</v>
      </c>
      <c r="AA15" s="32">
        <f>SUM(Daily!AA172,Daily!AA389,Daily!AA606,Daily!AA823)</f>
        <v>2615</v>
      </c>
      <c r="AB15" s="113">
        <f t="shared" si="0"/>
        <v>17036</v>
      </c>
      <c r="AC15" s="19">
        <f t="shared" si="0"/>
        <v>17082</v>
      </c>
    </row>
    <row r="16" spans="1:29" x14ac:dyDescent="0.15">
      <c r="A16" s="94" t="s">
        <v>25</v>
      </c>
      <c r="B16" s="3">
        <f>SUM(Daily!B173,Daily!B390,Daily!B607,Daily!B824)</f>
        <v>1670</v>
      </c>
      <c r="C16" s="32">
        <f>SUM(Daily!C173,Daily!C390,Daily!C607,Daily!C824)</f>
        <v>1534</v>
      </c>
      <c r="D16" s="3">
        <f>SUM(Daily!D173,Daily!D390,Daily!D607,Daily!D824)</f>
        <v>809</v>
      </c>
      <c r="E16" s="32">
        <f>SUM(Daily!E173,Daily!E390,Daily!E607,Daily!E824)</f>
        <v>905</v>
      </c>
      <c r="F16" s="3">
        <f>SUM(Daily!F173,Daily!F390,Daily!F607,Daily!F824)</f>
        <v>1710</v>
      </c>
      <c r="G16" s="32">
        <f>SUM(Daily!G173,Daily!G390,Daily!G607,Daily!G824)</f>
        <v>1021</v>
      </c>
      <c r="H16" s="3">
        <f>SUM(Daily!H173,Daily!H390,Daily!H607,Daily!H824)</f>
        <v>2253</v>
      </c>
      <c r="I16" s="32">
        <f>SUM(Daily!I173,Daily!I390,Daily!I607,Daily!I824)</f>
        <v>2161</v>
      </c>
      <c r="J16" s="3">
        <f>SUM(Daily!J173,Daily!J390,Daily!J607,Daily!J824)</f>
        <v>554</v>
      </c>
      <c r="K16" s="32">
        <f>SUM(Daily!K173,Daily!K390,Daily!K607,Daily!K824)</f>
        <v>438</v>
      </c>
      <c r="L16" s="3">
        <f>SUM(Daily!L173,Daily!L390,Daily!L607,Daily!L824)</f>
        <v>942</v>
      </c>
      <c r="M16" s="32">
        <f>SUM(Daily!M173,Daily!M390,Daily!M607,Daily!M824)</f>
        <v>1120</v>
      </c>
      <c r="N16" s="3">
        <f>SUM(Daily!N173,Daily!N390,Daily!N607,Daily!N824)</f>
        <v>1720</v>
      </c>
      <c r="O16" s="32">
        <f>SUM(Daily!O173,Daily!O390,Daily!O607,Daily!O824)</f>
        <v>1910</v>
      </c>
      <c r="P16" s="3">
        <f>SUM(Daily!P173,Daily!P390,Daily!P607,Daily!P824)</f>
        <v>995</v>
      </c>
      <c r="Q16" s="32">
        <f>SUM(Daily!Q173,Daily!Q390,Daily!Q607,Daily!Q824)</f>
        <v>876</v>
      </c>
      <c r="R16" s="3">
        <f>SUM(Daily!R173,Daily!R390,Daily!R607,Daily!R824)</f>
        <v>1427</v>
      </c>
      <c r="S16" s="32">
        <f>SUM(Daily!S173,Daily!S390,Daily!S607,Daily!S824)</f>
        <v>1422</v>
      </c>
      <c r="T16" s="3">
        <f>SUM(Daily!T173,Daily!T390,Daily!T607,Daily!T824)</f>
        <v>286</v>
      </c>
      <c r="U16" s="32">
        <f>SUM(Daily!U173,Daily!U390,Daily!U607,Daily!U824)</f>
        <v>266</v>
      </c>
      <c r="V16" s="3">
        <f>SUM(Daily!V173,Daily!V390,Daily!V607,Daily!V824)</f>
        <v>1174</v>
      </c>
      <c r="W16" s="32">
        <f>SUM(Daily!W173,Daily!W390,Daily!W607,Daily!W824)</f>
        <v>1363</v>
      </c>
      <c r="X16" s="3">
        <f>SUM(Daily!X173,Daily!X390,Daily!X607,Daily!X824)</f>
        <v>915</v>
      </c>
      <c r="Y16" s="32">
        <f>SUM(Daily!Y173,Daily!Y390,Daily!Y607,Daily!Y824)</f>
        <v>602</v>
      </c>
      <c r="Z16" s="3">
        <f>SUM(Daily!Z173,Daily!Z390,Daily!Z607,Daily!Z824)</f>
        <v>2145</v>
      </c>
      <c r="AA16" s="32">
        <f>SUM(Daily!AA173,Daily!AA390,Daily!AA607,Daily!AA824)</f>
        <v>2463</v>
      </c>
      <c r="AB16" s="113">
        <f t="shared" si="0"/>
        <v>16600</v>
      </c>
      <c r="AC16" s="19">
        <f t="shared" si="0"/>
        <v>16081</v>
      </c>
    </row>
    <row r="17" spans="1:29" x14ac:dyDescent="0.15">
      <c r="A17" s="95" t="s">
        <v>26</v>
      </c>
      <c r="B17" s="3">
        <f>SUM(Daily!B174,Daily!B391,Daily!B608,Daily!B825)</f>
        <v>1460</v>
      </c>
      <c r="C17" s="32">
        <f>SUM(Daily!C174,Daily!C391,Daily!C608,Daily!C825)</f>
        <v>1808</v>
      </c>
      <c r="D17" s="3">
        <f>SUM(Daily!D174,Daily!D391,Daily!D608,Daily!D825)</f>
        <v>763</v>
      </c>
      <c r="E17" s="32">
        <f>SUM(Daily!E174,Daily!E391,Daily!E608,Daily!E825)</f>
        <v>1086</v>
      </c>
      <c r="F17" s="3">
        <f>SUM(Daily!F174,Daily!F391,Daily!F608,Daily!F825)</f>
        <v>1462</v>
      </c>
      <c r="G17" s="32">
        <f>SUM(Daily!G174,Daily!G391,Daily!G608,Daily!G825)</f>
        <v>1007</v>
      </c>
      <c r="H17" s="3">
        <f>SUM(Daily!H174,Daily!H391,Daily!H608,Daily!H825)</f>
        <v>2098</v>
      </c>
      <c r="I17" s="32">
        <f>SUM(Daily!I174,Daily!I391,Daily!I608,Daily!I825)</f>
        <v>2279</v>
      </c>
      <c r="J17" s="3">
        <f>SUM(Daily!J174,Daily!J391,Daily!J608,Daily!J825)</f>
        <v>477</v>
      </c>
      <c r="K17" s="32">
        <f>SUM(Daily!K174,Daily!K391,Daily!K608,Daily!K825)</f>
        <v>357</v>
      </c>
      <c r="L17" s="3">
        <f>SUM(Daily!L174,Daily!L391,Daily!L608,Daily!L825)</f>
        <v>977</v>
      </c>
      <c r="M17" s="32">
        <f>SUM(Daily!M174,Daily!M391,Daily!M608,Daily!M825)</f>
        <v>1049</v>
      </c>
      <c r="N17" s="3">
        <f>SUM(Daily!N174,Daily!N391,Daily!N608,Daily!N825)</f>
        <v>1880</v>
      </c>
      <c r="O17" s="32">
        <f>SUM(Daily!O174,Daily!O391,Daily!O608,Daily!O825)</f>
        <v>1848</v>
      </c>
      <c r="P17" s="3">
        <f>SUM(Daily!P174,Daily!P391,Daily!P608,Daily!P825)</f>
        <v>982</v>
      </c>
      <c r="Q17" s="32">
        <f>SUM(Daily!Q174,Daily!Q391,Daily!Q608,Daily!Q825)</f>
        <v>789</v>
      </c>
      <c r="R17" s="3">
        <f>SUM(Daily!R174,Daily!R391,Daily!R608,Daily!R825)</f>
        <v>1364</v>
      </c>
      <c r="S17" s="32">
        <f>SUM(Daily!S174,Daily!S391,Daily!S608,Daily!S825)</f>
        <v>1299</v>
      </c>
      <c r="T17" s="3">
        <f>SUM(Daily!T174,Daily!T391,Daily!T608,Daily!T825)</f>
        <v>244</v>
      </c>
      <c r="U17" s="32">
        <f>SUM(Daily!U174,Daily!U391,Daily!U608,Daily!U825)</f>
        <v>262</v>
      </c>
      <c r="V17" s="3">
        <f>SUM(Daily!V174,Daily!V391,Daily!V608,Daily!V825)</f>
        <v>1142</v>
      </c>
      <c r="W17" s="32">
        <f>SUM(Daily!W174,Daily!W391,Daily!W608,Daily!W825)</f>
        <v>1299</v>
      </c>
      <c r="X17" s="3">
        <f>SUM(Daily!X174,Daily!X391,Daily!X608,Daily!X825)</f>
        <v>839</v>
      </c>
      <c r="Y17" s="32">
        <f>SUM(Daily!Y174,Daily!Y391,Daily!Y608,Daily!Y825)</f>
        <v>634</v>
      </c>
      <c r="Z17" s="3">
        <f>SUM(Daily!Z174,Daily!Z391,Daily!Z608,Daily!Z825)</f>
        <v>2079</v>
      </c>
      <c r="AA17" s="32">
        <f>SUM(Daily!AA174,Daily!AA391,Daily!AA608,Daily!AA825)</f>
        <v>2674</v>
      </c>
      <c r="AB17" s="113">
        <f t="shared" si="0"/>
        <v>15767</v>
      </c>
      <c r="AC17" s="19">
        <f t="shared" si="0"/>
        <v>16391</v>
      </c>
    </row>
    <row r="18" spans="1:29" x14ac:dyDescent="0.15">
      <c r="A18" s="94" t="s">
        <v>27</v>
      </c>
      <c r="B18" s="3">
        <f>SUM(Daily!B175,Daily!B392,Daily!B609,Daily!B826)</f>
        <v>1315</v>
      </c>
      <c r="C18" s="32">
        <f>SUM(Daily!C175,Daily!C392,Daily!C609,Daily!C826)</f>
        <v>1776</v>
      </c>
      <c r="D18" s="3">
        <f>SUM(Daily!D175,Daily!D392,Daily!D609,Daily!D826)</f>
        <v>686</v>
      </c>
      <c r="E18" s="32">
        <f>SUM(Daily!E175,Daily!E392,Daily!E609,Daily!E826)</f>
        <v>1096</v>
      </c>
      <c r="F18" s="3">
        <f>SUM(Daily!F175,Daily!F392,Daily!F609,Daily!F826)</f>
        <v>1373</v>
      </c>
      <c r="G18" s="32">
        <f>SUM(Daily!G175,Daily!G392,Daily!G609,Daily!G826)</f>
        <v>1241</v>
      </c>
      <c r="H18" s="3">
        <f>SUM(Daily!H175,Daily!H392,Daily!H609,Daily!H826)</f>
        <v>2122</v>
      </c>
      <c r="I18" s="32">
        <f>SUM(Daily!I175,Daily!I392,Daily!I609,Daily!I826)</f>
        <v>2261</v>
      </c>
      <c r="J18" s="3">
        <f>SUM(Daily!J175,Daily!J392,Daily!J609,Daily!J826)</f>
        <v>552</v>
      </c>
      <c r="K18" s="32">
        <f>SUM(Daily!K175,Daily!K392,Daily!K609,Daily!K826)</f>
        <v>314</v>
      </c>
      <c r="L18" s="3">
        <f>SUM(Daily!L175,Daily!L392,Daily!L609,Daily!L826)</f>
        <v>1211</v>
      </c>
      <c r="M18" s="32">
        <f>SUM(Daily!M175,Daily!M392,Daily!M609,Daily!M826)</f>
        <v>926</v>
      </c>
      <c r="N18" s="3">
        <f>SUM(Daily!N175,Daily!N392,Daily!N609,Daily!N826)</f>
        <v>2172</v>
      </c>
      <c r="O18" s="32">
        <f>SUM(Daily!O175,Daily!O392,Daily!O609,Daily!O826)</f>
        <v>1788</v>
      </c>
      <c r="P18" s="3">
        <f>SUM(Daily!P175,Daily!P392,Daily!P609,Daily!P826)</f>
        <v>1078</v>
      </c>
      <c r="Q18" s="32">
        <f>SUM(Daily!Q175,Daily!Q392,Daily!Q609,Daily!Q826)</f>
        <v>872</v>
      </c>
      <c r="R18" s="3">
        <f>SUM(Daily!R175,Daily!R392,Daily!R609,Daily!R826)</f>
        <v>1341</v>
      </c>
      <c r="S18" s="32">
        <f>SUM(Daily!S175,Daily!S392,Daily!S609,Daily!S826)</f>
        <v>1383</v>
      </c>
      <c r="T18" s="3">
        <f>SUM(Daily!T175,Daily!T392,Daily!T609,Daily!T826)</f>
        <v>339</v>
      </c>
      <c r="U18" s="32">
        <f>SUM(Daily!U175,Daily!U392,Daily!U609,Daily!U826)</f>
        <v>212</v>
      </c>
      <c r="V18" s="3">
        <f>SUM(Daily!V175,Daily!V392,Daily!V609,Daily!V826)</f>
        <v>1404</v>
      </c>
      <c r="W18" s="32">
        <f>SUM(Daily!W175,Daily!W392,Daily!W609,Daily!W826)</f>
        <v>1246</v>
      </c>
      <c r="X18" s="3">
        <f>SUM(Daily!X175,Daily!X392,Daily!X609,Daily!X826)</f>
        <v>888</v>
      </c>
      <c r="Y18" s="32">
        <f>SUM(Daily!Y175,Daily!Y392,Daily!Y609,Daily!Y826)</f>
        <v>510</v>
      </c>
      <c r="Z18" s="3">
        <f>SUM(Daily!Z175,Daily!Z392,Daily!Z609,Daily!Z826)</f>
        <v>2097</v>
      </c>
      <c r="AA18" s="32">
        <f>SUM(Daily!AA175,Daily!AA392,Daily!AA609,Daily!AA826)</f>
        <v>2370</v>
      </c>
      <c r="AB18" s="113">
        <f t="shared" si="0"/>
        <v>16578</v>
      </c>
      <c r="AC18" s="19">
        <f t="shared" si="0"/>
        <v>15995</v>
      </c>
    </row>
    <row r="19" spans="1:29" x14ac:dyDescent="0.15">
      <c r="A19" s="95" t="s">
        <v>28</v>
      </c>
      <c r="B19" s="3">
        <f>SUM(Daily!B176,Daily!B393,Daily!B610,Daily!B827)</f>
        <v>1373</v>
      </c>
      <c r="C19" s="32">
        <f>SUM(Daily!C176,Daily!C393,Daily!C610,Daily!C827)</f>
        <v>2299</v>
      </c>
      <c r="D19" s="3">
        <f>SUM(Daily!D176,Daily!D393,Daily!D610,Daily!D827)</f>
        <v>764</v>
      </c>
      <c r="E19" s="32">
        <f>SUM(Daily!E176,Daily!E393,Daily!E610,Daily!E827)</f>
        <v>1174</v>
      </c>
      <c r="F19" s="3">
        <f>SUM(Daily!F176,Daily!F393,Daily!F610,Daily!F827)</f>
        <v>1440</v>
      </c>
      <c r="G19" s="32">
        <f>SUM(Daily!G176,Daily!G393,Daily!G610,Daily!G827)</f>
        <v>1544</v>
      </c>
      <c r="H19" s="3">
        <f>SUM(Daily!H176,Daily!H393,Daily!H610,Daily!H827)</f>
        <v>2401</v>
      </c>
      <c r="I19" s="32">
        <f>SUM(Daily!I176,Daily!I393,Daily!I610,Daily!I827)</f>
        <v>2479</v>
      </c>
      <c r="J19" s="3">
        <f>SUM(Daily!J176,Daily!J393,Daily!J610,Daily!J827)</f>
        <v>598</v>
      </c>
      <c r="K19" s="32">
        <f>SUM(Daily!K176,Daily!K393,Daily!K610,Daily!K827)</f>
        <v>231</v>
      </c>
      <c r="L19" s="3">
        <f>SUM(Daily!L176,Daily!L393,Daily!L610,Daily!L827)</f>
        <v>1431</v>
      </c>
      <c r="M19" s="32">
        <f>SUM(Daily!M176,Daily!M393,Daily!M610,Daily!M827)</f>
        <v>748</v>
      </c>
      <c r="N19" s="3">
        <f>SUM(Daily!N176,Daily!N393,Daily!N610,Daily!N827)</f>
        <v>2386</v>
      </c>
      <c r="O19" s="32">
        <f>SUM(Daily!O176,Daily!O393,Daily!O610,Daily!O827)</f>
        <v>1641</v>
      </c>
      <c r="P19" s="3">
        <f>SUM(Daily!P176,Daily!P393,Daily!P610,Daily!P827)</f>
        <v>1247</v>
      </c>
      <c r="Q19" s="32">
        <f>SUM(Daily!Q176,Daily!Q393,Daily!Q610,Daily!Q827)</f>
        <v>873</v>
      </c>
      <c r="R19" s="3">
        <f>SUM(Daily!R176,Daily!R393,Daily!R610,Daily!R827)</f>
        <v>1267</v>
      </c>
      <c r="S19" s="32">
        <f>SUM(Daily!S176,Daily!S393,Daily!S610,Daily!S827)</f>
        <v>1473</v>
      </c>
      <c r="T19" s="3">
        <f>SUM(Daily!T176,Daily!T393,Daily!T610,Daily!T827)</f>
        <v>562</v>
      </c>
      <c r="U19" s="32">
        <f>SUM(Daily!U176,Daily!U393,Daily!U610,Daily!U827)</f>
        <v>166</v>
      </c>
      <c r="V19" s="3">
        <f>SUM(Daily!V176,Daily!V393,Daily!V610,Daily!V827)</f>
        <v>1626</v>
      </c>
      <c r="W19" s="32">
        <f>SUM(Daily!W176,Daily!W393,Daily!W610,Daily!W827)</f>
        <v>1278</v>
      </c>
      <c r="X19" s="3">
        <f>SUM(Daily!X176,Daily!X393,Daily!X610,Daily!X827)</f>
        <v>1121</v>
      </c>
      <c r="Y19" s="32">
        <f>SUM(Daily!Y176,Daily!Y393,Daily!Y610,Daily!Y827)</f>
        <v>593</v>
      </c>
      <c r="Z19" s="3">
        <f>SUM(Daily!Z176,Daily!Z393,Daily!Z610,Daily!Z827)</f>
        <v>2037</v>
      </c>
      <c r="AA19" s="32">
        <f>SUM(Daily!AA176,Daily!AA393,Daily!AA610,Daily!AA827)</f>
        <v>2412</v>
      </c>
      <c r="AB19" s="113">
        <f t="shared" si="0"/>
        <v>18253</v>
      </c>
      <c r="AC19" s="19">
        <f t="shared" si="0"/>
        <v>16911</v>
      </c>
    </row>
    <row r="20" spans="1:29" x14ac:dyDescent="0.15">
      <c r="A20" s="94" t="s">
        <v>29</v>
      </c>
      <c r="B20" s="3">
        <f>SUM(Daily!B177,Daily!B394,Daily!B611,Daily!B828)</f>
        <v>1520</v>
      </c>
      <c r="C20" s="32">
        <f>SUM(Daily!C177,Daily!C394,Daily!C611,Daily!C828)</f>
        <v>2646</v>
      </c>
      <c r="D20" s="3">
        <f>SUM(Daily!D177,Daily!D394,Daily!D611,Daily!D828)</f>
        <v>1006</v>
      </c>
      <c r="E20" s="32">
        <f>SUM(Daily!E177,Daily!E394,Daily!E611,Daily!E828)</f>
        <v>1275</v>
      </c>
      <c r="F20" s="3">
        <f>SUM(Daily!F177,Daily!F394,Daily!F611,Daily!F828)</f>
        <v>1799</v>
      </c>
      <c r="G20" s="32">
        <f>SUM(Daily!G177,Daily!G394,Daily!G611,Daily!G828)</f>
        <v>2170</v>
      </c>
      <c r="H20" s="3">
        <f>SUM(Daily!H177,Daily!H394,Daily!H611,Daily!H828)</f>
        <v>2779</v>
      </c>
      <c r="I20" s="32">
        <f>SUM(Daily!I177,Daily!I394,Daily!I611,Daily!I828)</f>
        <v>2924</v>
      </c>
      <c r="J20" s="3">
        <f>SUM(Daily!J177,Daily!J394,Daily!J611,Daily!J828)</f>
        <v>882</v>
      </c>
      <c r="K20" s="32">
        <f>SUM(Daily!K177,Daily!K394,Daily!K611,Daily!K828)</f>
        <v>295</v>
      </c>
      <c r="L20" s="3">
        <f>SUM(Daily!L177,Daily!L394,Daily!L611,Daily!L828)</f>
        <v>1654</v>
      </c>
      <c r="M20" s="32">
        <f>SUM(Daily!M177,Daily!M394,Daily!M611,Daily!M828)</f>
        <v>747</v>
      </c>
      <c r="N20" s="3">
        <f>SUM(Daily!N177,Daily!N394,Daily!N611,Daily!N828)</f>
        <v>2816</v>
      </c>
      <c r="O20" s="32">
        <f>SUM(Daily!O177,Daily!O394,Daily!O611,Daily!O828)</f>
        <v>2114</v>
      </c>
      <c r="P20" s="3">
        <f>SUM(Daily!P177,Daily!P394,Daily!P611,Daily!P828)</f>
        <v>1611</v>
      </c>
      <c r="Q20" s="32">
        <f>SUM(Daily!Q177,Daily!Q394,Daily!Q611,Daily!Q828)</f>
        <v>1237</v>
      </c>
      <c r="R20" s="3">
        <f>SUM(Daily!R177,Daily!R394,Daily!R611,Daily!R828)</f>
        <v>1573</v>
      </c>
      <c r="S20" s="32">
        <f>SUM(Daily!S177,Daily!S394,Daily!S611,Daily!S828)</f>
        <v>1785</v>
      </c>
      <c r="T20" s="3">
        <f>SUM(Daily!T177,Daily!T394,Daily!T611,Daily!T828)</f>
        <v>824</v>
      </c>
      <c r="U20" s="32">
        <f>SUM(Daily!U177,Daily!U394,Daily!U611,Daily!U828)</f>
        <v>166</v>
      </c>
      <c r="V20" s="3">
        <f>SUM(Daily!V177,Daily!V394,Daily!V611,Daily!V828)</f>
        <v>1892</v>
      </c>
      <c r="W20" s="32">
        <f>SUM(Daily!W177,Daily!W394,Daily!W611,Daily!W828)</f>
        <v>1399</v>
      </c>
      <c r="X20" s="3">
        <f>SUM(Daily!X177,Daily!X394,Daily!X611,Daily!X828)</f>
        <v>1538</v>
      </c>
      <c r="Y20" s="32">
        <f>SUM(Daily!Y177,Daily!Y394,Daily!Y611,Daily!Y828)</f>
        <v>698</v>
      </c>
      <c r="Z20" s="3">
        <f>SUM(Daily!Z177,Daily!Z394,Daily!Z611,Daily!Z828)</f>
        <v>2268</v>
      </c>
      <c r="AA20" s="32">
        <f>SUM(Daily!AA177,Daily!AA394,Daily!AA611,Daily!AA828)</f>
        <v>2992</v>
      </c>
      <c r="AB20" s="113">
        <f t="shared" si="0"/>
        <v>22162</v>
      </c>
      <c r="AC20" s="19">
        <f t="shared" si="0"/>
        <v>20448</v>
      </c>
    </row>
    <row r="21" spans="1:29" x14ac:dyDescent="0.15">
      <c r="A21" s="95" t="s">
        <v>30</v>
      </c>
      <c r="B21" s="3">
        <f>SUM(Daily!B178,Daily!B395,Daily!B612,Daily!B829)</f>
        <v>2133</v>
      </c>
      <c r="C21" s="32">
        <f>SUM(Daily!C178,Daily!C395,Daily!C612,Daily!C829)</f>
        <v>3287</v>
      </c>
      <c r="D21" s="3">
        <f>SUM(Daily!D178,Daily!D395,Daily!D612,Daily!D829)</f>
        <v>1129</v>
      </c>
      <c r="E21" s="32">
        <f>SUM(Daily!E178,Daily!E395,Daily!E612,Daily!E829)</f>
        <v>1414</v>
      </c>
      <c r="F21" s="3">
        <f>SUM(Daily!F178,Daily!F395,Daily!F612,Daily!F829)</f>
        <v>2070</v>
      </c>
      <c r="G21" s="32">
        <f>SUM(Daily!G178,Daily!G395,Daily!G612,Daily!G829)</f>
        <v>2937</v>
      </c>
      <c r="H21" s="3">
        <f>SUM(Daily!H178,Daily!H395,Daily!H612,Daily!H829)</f>
        <v>3218</v>
      </c>
      <c r="I21" s="32">
        <f>SUM(Daily!I178,Daily!I395,Daily!I612,Daily!I829)</f>
        <v>3490</v>
      </c>
      <c r="J21" s="3">
        <f>SUM(Daily!J178,Daily!J395,Daily!J612,Daily!J829)</f>
        <v>929</v>
      </c>
      <c r="K21" s="32">
        <f>SUM(Daily!K178,Daily!K395,Daily!K612,Daily!K829)</f>
        <v>265</v>
      </c>
      <c r="L21" s="3">
        <f>SUM(Daily!L178,Daily!L395,Daily!L612,Daily!L829)</f>
        <v>1938</v>
      </c>
      <c r="M21" s="32">
        <f>SUM(Daily!M178,Daily!M395,Daily!M612,Daily!M829)</f>
        <v>734</v>
      </c>
      <c r="N21" s="3">
        <f>SUM(Daily!N178,Daily!N395,Daily!N612,Daily!N829)</f>
        <v>3067</v>
      </c>
      <c r="O21" s="32">
        <f>SUM(Daily!O178,Daily!O395,Daily!O612,Daily!O829)</f>
        <v>2518</v>
      </c>
      <c r="P21" s="3">
        <f>SUM(Daily!P178,Daily!P395,Daily!P612,Daily!P829)</f>
        <v>1728</v>
      </c>
      <c r="Q21" s="32">
        <f>SUM(Daily!Q178,Daily!Q395,Daily!Q612,Daily!Q829)</f>
        <v>1624</v>
      </c>
      <c r="R21" s="3">
        <f>SUM(Daily!R178,Daily!R395,Daily!R612,Daily!R829)</f>
        <v>1478</v>
      </c>
      <c r="S21" s="32">
        <f>SUM(Daily!S178,Daily!S395,Daily!S612,Daily!S829)</f>
        <v>2285</v>
      </c>
      <c r="T21" s="3">
        <f>SUM(Daily!T178,Daily!T395,Daily!T612,Daily!T829)</f>
        <v>864</v>
      </c>
      <c r="U21" s="32">
        <f>SUM(Daily!U178,Daily!U395,Daily!U612,Daily!U829)</f>
        <v>160</v>
      </c>
      <c r="V21" s="3">
        <f>SUM(Daily!V178,Daily!V395,Daily!V612,Daily!V829)</f>
        <v>2308</v>
      </c>
      <c r="W21" s="32">
        <f>SUM(Daily!W178,Daily!W395,Daily!W612,Daily!W829)</f>
        <v>1385</v>
      </c>
      <c r="X21" s="3">
        <f>SUM(Daily!X178,Daily!X395,Daily!X612,Daily!X829)</f>
        <v>1863</v>
      </c>
      <c r="Y21" s="32">
        <f>SUM(Daily!Y178,Daily!Y395,Daily!Y612,Daily!Y829)</f>
        <v>760</v>
      </c>
      <c r="Z21" s="3">
        <f>SUM(Daily!Z178,Daily!Z395,Daily!Z612,Daily!Z829)</f>
        <v>2006</v>
      </c>
      <c r="AA21" s="32">
        <f>SUM(Daily!AA178,Daily!AA395,Daily!AA612,Daily!AA829)</f>
        <v>3532</v>
      </c>
      <c r="AB21" s="113">
        <f t="shared" si="0"/>
        <v>24731</v>
      </c>
      <c r="AC21" s="19">
        <f t="shared" si="0"/>
        <v>24391</v>
      </c>
    </row>
    <row r="22" spans="1:29" x14ac:dyDescent="0.15">
      <c r="A22" s="94" t="s">
        <v>31</v>
      </c>
      <c r="B22" s="3">
        <f>SUM(Daily!B179,Daily!B396,Daily!B613,Daily!B830)</f>
        <v>2194</v>
      </c>
      <c r="C22" s="32">
        <f>SUM(Daily!C179,Daily!C396,Daily!C613,Daily!C830)</f>
        <v>3060</v>
      </c>
      <c r="D22" s="3">
        <f>SUM(Daily!D179,Daily!D396,Daily!D613,Daily!D830)</f>
        <v>776</v>
      </c>
      <c r="E22" s="32">
        <f>SUM(Daily!E179,Daily!E396,Daily!E613,Daily!E830)</f>
        <v>1228</v>
      </c>
      <c r="F22" s="3">
        <f>SUM(Daily!F179,Daily!F396,Daily!F613,Daily!F830)</f>
        <v>1436</v>
      </c>
      <c r="G22" s="32">
        <f>SUM(Daily!G179,Daily!G396,Daily!G613,Daily!G830)</f>
        <v>2958</v>
      </c>
      <c r="H22" s="3">
        <f>SUM(Daily!H179,Daily!H396,Daily!H613,Daily!H830)</f>
        <v>3054</v>
      </c>
      <c r="I22" s="32">
        <f>SUM(Daily!I179,Daily!I396,Daily!I613,Daily!I830)</f>
        <v>3088</v>
      </c>
      <c r="J22" s="3">
        <f>SUM(Daily!J179,Daily!J396,Daily!J613,Daily!J830)</f>
        <v>842</v>
      </c>
      <c r="K22" s="32">
        <f>SUM(Daily!K179,Daily!K396,Daily!K613,Daily!K830)</f>
        <v>183</v>
      </c>
      <c r="L22" s="3">
        <f>SUM(Daily!L179,Daily!L396,Daily!L613,Daily!L830)</f>
        <v>1713</v>
      </c>
      <c r="M22" s="32">
        <f>SUM(Daily!M179,Daily!M396,Daily!M613,Daily!M830)</f>
        <v>627</v>
      </c>
      <c r="N22" s="3">
        <f>SUM(Daily!N179,Daily!N396,Daily!N613,Daily!N830)</f>
        <v>2675</v>
      </c>
      <c r="O22" s="32">
        <f>SUM(Daily!O179,Daily!O396,Daily!O613,Daily!O830)</f>
        <v>2261</v>
      </c>
      <c r="P22" s="3">
        <f>SUM(Daily!P179,Daily!P396,Daily!P613,Daily!P830)</f>
        <v>1506</v>
      </c>
      <c r="Q22" s="32">
        <f>SUM(Daily!Q179,Daily!Q396,Daily!Q613,Daily!Q830)</f>
        <v>1626</v>
      </c>
      <c r="R22" s="3">
        <f>SUM(Daily!R179,Daily!R396,Daily!R613,Daily!R830)</f>
        <v>1390</v>
      </c>
      <c r="S22" s="32">
        <f>SUM(Daily!S179,Daily!S396,Daily!S613,Daily!S830)</f>
        <v>2080</v>
      </c>
      <c r="T22" s="3">
        <f>SUM(Daily!T179,Daily!T396,Daily!T613,Daily!T830)</f>
        <v>578</v>
      </c>
      <c r="U22" s="32">
        <f>SUM(Daily!U179,Daily!U396,Daily!U613,Daily!U830)</f>
        <v>138</v>
      </c>
      <c r="V22" s="3">
        <f>SUM(Daily!V179,Daily!V396,Daily!V613,Daily!V830)</f>
        <v>2185</v>
      </c>
      <c r="W22" s="32">
        <f>SUM(Daily!W179,Daily!W396,Daily!W613,Daily!W830)</f>
        <v>1175</v>
      </c>
      <c r="X22" s="3">
        <f>SUM(Daily!X179,Daily!X396,Daily!X613,Daily!X830)</f>
        <v>1549</v>
      </c>
      <c r="Y22" s="32">
        <f>SUM(Daily!Y179,Daily!Y396,Daily!Y613,Daily!Y830)</f>
        <v>938</v>
      </c>
      <c r="Z22" s="3">
        <f>SUM(Daily!Z179,Daily!Z396,Daily!Z613,Daily!Z830)</f>
        <v>1760</v>
      </c>
      <c r="AA22" s="32">
        <f>SUM(Daily!AA179,Daily!AA396,Daily!AA613,Daily!AA830)</f>
        <v>3519</v>
      </c>
      <c r="AB22" s="113">
        <f t="shared" si="0"/>
        <v>21658</v>
      </c>
      <c r="AC22" s="19">
        <f t="shared" si="0"/>
        <v>22881</v>
      </c>
    </row>
    <row r="23" spans="1:29" x14ac:dyDescent="0.15">
      <c r="A23" s="95" t="s">
        <v>32</v>
      </c>
      <c r="B23" s="3">
        <f>SUM(Daily!B180,Daily!B397,Daily!B614,Daily!B831)</f>
        <v>2427</v>
      </c>
      <c r="C23" s="32">
        <f>SUM(Daily!C180,Daily!C397,Daily!C614,Daily!C831)</f>
        <v>2622</v>
      </c>
      <c r="D23" s="3">
        <f>SUM(Daily!D180,Daily!D397,Daily!D614,Daily!D831)</f>
        <v>533</v>
      </c>
      <c r="E23" s="32">
        <f>SUM(Daily!E180,Daily!E397,Daily!E614,Daily!E831)</f>
        <v>1244</v>
      </c>
      <c r="F23" s="3">
        <f>SUM(Daily!F180,Daily!F397,Daily!F614,Daily!F831)</f>
        <v>1154</v>
      </c>
      <c r="G23" s="32">
        <f>SUM(Daily!G180,Daily!G397,Daily!G614,Daily!G831)</f>
        <v>3244</v>
      </c>
      <c r="H23" s="3">
        <f>SUM(Daily!H180,Daily!H397,Daily!H614,Daily!H831)</f>
        <v>2684</v>
      </c>
      <c r="I23" s="32">
        <f>SUM(Daily!I180,Daily!I397,Daily!I614,Daily!I831)</f>
        <v>3315</v>
      </c>
      <c r="J23" s="3">
        <f>SUM(Daily!J180,Daily!J397,Daily!J614,Daily!J831)</f>
        <v>709</v>
      </c>
      <c r="K23" s="32">
        <f>SUM(Daily!K180,Daily!K397,Daily!K614,Daily!K831)</f>
        <v>203</v>
      </c>
      <c r="L23" s="3">
        <f>SUM(Daily!L180,Daily!L397,Daily!L614,Daily!L831)</f>
        <v>1686</v>
      </c>
      <c r="M23" s="32">
        <f>SUM(Daily!M180,Daily!M397,Daily!M614,Daily!M831)</f>
        <v>607</v>
      </c>
      <c r="N23" s="3">
        <f>SUM(Daily!N180,Daily!N397,Daily!N614,Daily!N831)</f>
        <v>2793</v>
      </c>
      <c r="O23" s="32">
        <f>SUM(Daily!O180,Daily!O397,Daily!O614,Daily!O831)</f>
        <v>2260</v>
      </c>
      <c r="P23" s="3">
        <f>SUM(Daily!P180,Daily!P397,Daily!P614,Daily!P831)</f>
        <v>1057</v>
      </c>
      <c r="Q23" s="32">
        <f>SUM(Daily!Q180,Daily!Q397,Daily!Q614,Daily!Q831)</f>
        <v>1645</v>
      </c>
      <c r="R23" s="3">
        <f>SUM(Daily!R180,Daily!R397,Daily!R614,Daily!R831)</f>
        <v>1150</v>
      </c>
      <c r="S23" s="32">
        <f>SUM(Daily!S180,Daily!S397,Daily!S614,Daily!S831)</f>
        <v>1905</v>
      </c>
      <c r="T23" s="3">
        <f>SUM(Daily!T180,Daily!T397,Daily!T614,Daily!T831)</f>
        <v>428</v>
      </c>
      <c r="U23" s="32">
        <f>SUM(Daily!U180,Daily!U397,Daily!U614,Daily!U831)</f>
        <v>151</v>
      </c>
      <c r="V23" s="3">
        <f>SUM(Daily!V180,Daily!V397,Daily!V614,Daily!V831)</f>
        <v>2393</v>
      </c>
      <c r="W23" s="32">
        <f>SUM(Daily!W180,Daily!W397,Daily!W614,Daily!W831)</f>
        <v>1032</v>
      </c>
      <c r="X23" s="3">
        <f>SUM(Daily!X180,Daily!X397,Daily!X614,Daily!X831)</f>
        <v>1046</v>
      </c>
      <c r="Y23" s="32">
        <f>SUM(Daily!Y180,Daily!Y397,Daily!Y614,Daily!Y831)</f>
        <v>817</v>
      </c>
      <c r="Z23" s="3">
        <f>SUM(Daily!Z180,Daily!Z397,Daily!Z614,Daily!Z831)</f>
        <v>1211</v>
      </c>
      <c r="AA23" s="32">
        <f>SUM(Daily!AA180,Daily!AA397,Daily!AA614,Daily!AA831)</f>
        <v>2926</v>
      </c>
      <c r="AB23" s="113">
        <f t="shared" si="0"/>
        <v>19271</v>
      </c>
      <c r="AC23" s="19">
        <f t="shared" si="0"/>
        <v>21971</v>
      </c>
    </row>
    <row r="24" spans="1:29" x14ac:dyDescent="0.15">
      <c r="A24" s="94" t="s">
        <v>33</v>
      </c>
      <c r="B24" s="3">
        <f>SUM(Daily!B181,Daily!B398,Daily!B615,Daily!B832)</f>
        <v>1295</v>
      </c>
      <c r="C24" s="32">
        <f>SUM(Daily!C181,Daily!C398,Daily!C615,Daily!C832)</f>
        <v>1897</v>
      </c>
      <c r="D24" s="3">
        <f>SUM(Daily!D181,Daily!D398,Daily!D615,Daily!D832)</f>
        <v>318</v>
      </c>
      <c r="E24" s="32">
        <f>SUM(Daily!E181,Daily!E398,Daily!E615,Daily!E832)</f>
        <v>932</v>
      </c>
      <c r="F24" s="3">
        <f>SUM(Daily!F181,Daily!F398,Daily!F615,Daily!F832)</f>
        <v>822</v>
      </c>
      <c r="G24" s="32">
        <f>SUM(Daily!G181,Daily!G398,Daily!G615,Daily!G832)</f>
        <v>2549</v>
      </c>
      <c r="H24" s="3">
        <f>SUM(Daily!H181,Daily!H398,Daily!H615,Daily!H832)</f>
        <v>2011</v>
      </c>
      <c r="I24" s="32">
        <f>SUM(Daily!I181,Daily!I398,Daily!I615,Daily!I832)</f>
        <v>2425</v>
      </c>
      <c r="J24" s="3">
        <f>SUM(Daily!J181,Daily!J398,Daily!J615,Daily!J832)</f>
        <v>306</v>
      </c>
      <c r="K24" s="32">
        <f>SUM(Daily!K181,Daily!K398,Daily!K615,Daily!K832)</f>
        <v>196</v>
      </c>
      <c r="L24" s="3">
        <f>SUM(Daily!L181,Daily!L398,Daily!L615,Daily!L832)</f>
        <v>1512</v>
      </c>
      <c r="M24" s="32">
        <f>SUM(Daily!M181,Daily!M398,Daily!M615,Daily!M832)</f>
        <v>631</v>
      </c>
      <c r="N24" s="3">
        <f>SUM(Daily!N181,Daily!N398,Daily!N615,Daily!N832)</f>
        <v>1812</v>
      </c>
      <c r="O24" s="32">
        <f>SUM(Daily!O181,Daily!O398,Daily!O615,Daily!O832)</f>
        <v>1865</v>
      </c>
      <c r="P24" s="3">
        <f>SUM(Daily!P181,Daily!P398,Daily!P615,Daily!P832)</f>
        <v>711</v>
      </c>
      <c r="Q24" s="32">
        <f>SUM(Daily!Q181,Daily!Q398,Daily!Q615,Daily!Q832)</f>
        <v>1172</v>
      </c>
      <c r="R24" s="3">
        <f>SUM(Daily!R181,Daily!R398,Daily!R615,Daily!R832)</f>
        <v>879</v>
      </c>
      <c r="S24" s="32">
        <f>SUM(Daily!S181,Daily!S398,Daily!S615,Daily!S832)</f>
        <v>1459</v>
      </c>
      <c r="T24" s="3">
        <f>SUM(Daily!T181,Daily!T398,Daily!T615,Daily!T832)</f>
        <v>175</v>
      </c>
      <c r="U24" s="32">
        <f>SUM(Daily!U181,Daily!U398,Daily!U615,Daily!U832)</f>
        <v>191</v>
      </c>
      <c r="V24" s="3">
        <f>SUM(Daily!V181,Daily!V398,Daily!V615,Daily!V832)</f>
        <v>1750</v>
      </c>
      <c r="W24" s="32">
        <f>SUM(Daily!W181,Daily!W398,Daily!W615,Daily!W832)</f>
        <v>726</v>
      </c>
      <c r="X24" s="3">
        <f>SUM(Daily!X181,Daily!X398,Daily!X615,Daily!X832)</f>
        <v>684</v>
      </c>
      <c r="Y24" s="32">
        <f>SUM(Daily!Y181,Daily!Y398,Daily!Y615,Daily!Y832)</f>
        <v>577</v>
      </c>
      <c r="Z24" s="3">
        <f>SUM(Daily!Z181,Daily!Z398,Daily!Z615,Daily!Z832)</f>
        <v>899</v>
      </c>
      <c r="AA24" s="32">
        <f>SUM(Daily!AA181,Daily!AA398,Daily!AA615,Daily!AA832)</f>
        <v>2153</v>
      </c>
      <c r="AB24" s="113">
        <f t="shared" si="0"/>
        <v>13174</v>
      </c>
      <c r="AC24" s="19">
        <f t="shared" si="0"/>
        <v>16773</v>
      </c>
    </row>
    <row r="25" spans="1:29" x14ac:dyDescent="0.15">
      <c r="A25" s="95" t="s">
        <v>34</v>
      </c>
      <c r="B25" s="3">
        <f>SUM(Daily!B182,Daily!B399,Daily!B616,Daily!B833)</f>
        <v>69</v>
      </c>
      <c r="C25" s="32">
        <f>SUM(Daily!C182,Daily!C399,Daily!C616,Daily!C833)</f>
        <v>901</v>
      </c>
      <c r="D25" s="3">
        <f>SUM(Daily!D182,Daily!D399,Daily!D616,Daily!D833)</f>
        <v>76</v>
      </c>
      <c r="E25" s="32">
        <f>SUM(Daily!E182,Daily!E399,Daily!E616,Daily!E833)</f>
        <v>434</v>
      </c>
      <c r="F25" s="3">
        <f>SUM(Daily!F182,Daily!F399,Daily!F616,Daily!F833)</f>
        <v>178</v>
      </c>
      <c r="G25" s="32">
        <f>SUM(Daily!G182,Daily!G399,Daily!G616,Daily!G833)</f>
        <v>903</v>
      </c>
      <c r="H25" s="3">
        <f>SUM(Daily!H182,Daily!H399,Daily!H616,Daily!H833)</f>
        <v>407</v>
      </c>
      <c r="I25" s="32">
        <f>SUM(Daily!I182,Daily!I399,Daily!I616,Daily!I833)</f>
        <v>837</v>
      </c>
      <c r="J25" s="3">
        <f>SUM(Daily!J182,Daily!J399,Daily!J616,Daily!J833)</f>
        <v>71</v>
      </c>
      <c r="K25" s="32">
        <f>SUM(Daily!K182,Daily!K399,Daily!K616,Daily!K833)</f>
        <v>115</v>
      </c>
      <c r="L25" s="3">
        <f>SUM(Daily!L182,Daily!L399,Daily!L616,Daily!L833)</f>
        <v>466</v>
      </c>
      <c r="M25" s="32">
        <f>SUM(Daily!M182,Daily!M399,Daily!M616,Daily!M833)</f>
        <v>220</v>
      </c>
      <c r="N25" s="3">
        <f>SUM(Daily!N182,Daily!N399,Daily!N616,Daily!N833)</f>
        <v>447</v>
      </c>
      <c r="O25" s="32">
        <f>SUM(Daily!O182,Daily!O399,Daily!O616,Daily!O833)</f>
        <v>666</v>
      </c>
      <c r="P25" s="3">
        <f>SUM(Daily!P182,Daily!P399,Daily!P616,Daily!P833)</f>
        <v>333</v>
      </c>
      <c r="Q25" s="32">
        <f>SUM(Daily!Q182,Daily!Q399,Daily!Q616,Daily!Q833)</f>
        <v>451</v>
      </c>
      <c r="R25" s="3">
        <f>SUM(Daily!R182,Daily!R399,Daily!R616,Daily!R833)</f>
        <v>355</v>
      </c>
      <c r="S25" s="32">
        <f>SUM(Daily!S182,Daily!S399,Daily!S616,Daily!S833)</f>
        <v>527</v>
      </c>
      <c r="T25" s="3">
        <f>SUM(Daily!T182,Daily!T399,Daily!T616,Daily!T833)</f>
        <v>93</v>
      </c>
      <c r="U25" s="32">
        <f>SUM(Daily!U182,Daily!U399,Daily!U616,Daily!U833)</f>
        <v>204</v>
      </c>
      <c r="V25" s="3">
        <f>SUM(Daily!V182,Daily!V399,Daily!V616,Daily!V833)</f>
        <v>395</v>
      </c>
      <c r="W25" s="32">
        <f>SUM(Daily!W182,Daily!W399,Daily!W616,Daily!W833)</f>
        <v>296</v>
      </c>
      <c r="X25" s="3">
        <f>SUM(Daily!X182,Daily!X399,Daily!X616,Daily!X833)</f>
        <v>249</v>
      </c>
      <c r="Y25" s="32">
        <f>SUM(Daily!Y182,Daily!Y399,Daily!Y616,Daily!Y833)</f>
        <v>299</v>
      </c>
      <c r="Z25" s="3">
        <f>SUM(Daily!Z182,Daily!Z399,Daily!Z616,Daily!Z833)</f>
        <v>645</v>
      </c>
      <c r="AA25" s="32">
        <f>SUM(Daily!AA182,Daily!AA399,Daily!AA616,Daily!AA833)</f>
        <v>878</v>
      </c>
      <c r="AB25" s="113">
        <f>B25+D25+F25+H25+J25+L25+N25+P25+R25+T25+V25+X25+Z25</f>
        <v>3784</v>
      </c>
      <c r="AC25" s="19">
        <f t="shared" si="0"/>
        <v>6731</v>
      </c>
    </row>
    <row r="26" spans="1:29" x14ac:dyDescent="0.15">
      <c r="A26" s="94" t="s">
        <v>35</v>
      </c>
      <c r="B26" s="3">
        <f>SUM(Daily!B183,Daily!B400,Daily!B617,Daily!B834)</f>
        <v>0</v>
      </c>
      <c r="C26" s="32">
        <f>SUM(Daily!C183,Daily!C400,Daily!C617,Daily!C834)</f>
        <v>270</v>
      </c>
      <c r="D26" s="3">
        <f>SUM(Daily!D183,Daily!D400,Daily!D617,Daily!D834)</f>
        <v>5</v>
      </c>
      <c r="E26" s="32">
        <f>SUM(Daily!E183,Daily!E400,Daily!E617,Daily!E834)</f>
        <v>182</v>
      </c>
      <c r="F26" s="3">
        <f>SUM(Daily!F183,Daily!F400,Daily!F617,Daily!F834)</f>
        <v>6</v>
      </c>
      <c r="G26" s="32">
        <f>SUM(Daily!G183,Daily!G400,Daily!G617,Daily!G834)</f>
        <v>181</v>
      </c>
      <c r="H26" s="3">
        <f>SUM(Daily!H183,Daily!H400,Daily!H617,Daily!H834)</f>
        <v>38</v>
      </c>
      <c r="I26" s="32">
        <f>SUM(Daily!I183,Daily!I400,Daily!I617,Daily!I834)</f>
        <v>263</v>
      </c>
      <c r="J26" s="3">
        <f>SUM(Daily!J183,Daily!J400,Daily!J617,Daily!J834)</f>
        <v>16</v>
      </c>
      <c r="K26" s="32">
        <f>SUM(Daily!K183,Daily!K400,Daily!K617,Daily!K834)</f>
        <v>24</v>
      </c>
      <c r="L26" s="3">
        <f>SUM(Daily!L183,Daily!L400,Daily!L617,Daily!L834)</f>
        <v>76</v>
      </c>
      <c r="M26" s="32">
        <f>SUM(Daily!M183,Daily!M400,Daily!M617,Daily!M834)</f>
        <v>31</v>
      </c>
      <c r="N26" s="3">
        <f>SUM(Daily!N183,Daily!N400,Daily!N617,Daily!N834)</f>
        <v>69</v>
      </c>
      <c r="O26" s="32">
        <f>SUM(Daily!O183,Daily!O400,Daily!O617,Daily!O834)</f>
        <v>88</v>
      </c>
      <c r="P26" s="3">
        <f>SUM(Daily!P183,Daily!P400,Daily!P617,Daily!P834)</f>
        <v>35</v>
      </c>
      <c r="Q26" s="32">
        <f>SUM(Daily!Q183,Daily!Q400,Daily!Q617,Daily!Q834)</f>
        <v>61</v>
      </c>
      <c r="R26" s="3">
        <f>SUM(Daily!R183,Daily!R400,Daily!R617,Daily!R834)</f>
        <v>43</v>
      </c>
      <c r="S26" s="32">
        <f>SUM(Daily!S183,Daily!S400,Daily!S617,Daily!S834)</f>
        <v>32</v>
      </c>
      <c r="T26" s="3">
        <f>SUM(Daily!T183,Daily!T400,Daily!T617,Daily!T834)</f>
        <v>14</v>
      </c>
      <c r="U26" s="32">
        <f>SUM(Daily!U183,Daily!U400,Daily!U617,Daily!U834)</f>
        <v>17</v>
      </c>
      <c r="V26" s="3">
        <f>SUM(Daily!V183,Daily!V400,Daily!V617,Daily!V834)</f>
        <v>25</v>
      </c>
      <c r="W26" s="32">
        <f>SUM(Daily!W183,Daily!W400,Daily!W617,Daily!W834)</f>
        <v>20</v>
      </c>
      <c r="X26" s="3">
        <f>SUM(Daily!X183,Daily!X400,Daily!X617,Daily!X834)</f>
        <v>30</v>
      </c>
      <c r="Y26" s="32">
        <f>SUM(Daily!Y183,Daily!Y400,Daily!Y617,Daily!Y834)</f>
        <v>64</v>
      </c>
      <c r="Z26" s="3">
        <f>SUM(Daily!Z183,Daily!Z400,Daily!Z617,Daily!Z834)</f>
        <v>62</v>
      </c>
      <c r="AA26" s="32">
        <f>SUM(Daily!AA183,Daily!AA400,Daily!AA617,Daily!AA834)</f>
        <v>83</v>
      </c>
      <c r="AB26" s="113">
        <f>B26+D26+F26+H26+J26+L26+N26+P26+R26+T26+V26+X26+Z26</f>
        <v>419</v>
      </c>
      <c r="AC26" s="19">
        <f t="shared" si="0"/>
        <v>1316</v>
      </c>
    </row>
    <row r="27" spans="1:29" x14ac:dyDescent="0.15">
      <c r="A27" s="95" t="s">
        <v>36</v>
      </c>
      <c r="B27" s="3">
        <f>SUM(Daily!B184,Daily!B401,Daily!B618,Daily!B835)</f>
        <v>0</v>
      </c>
      <c r="C27" s="32">
        <f>SUM(Daily!C184,Daily!C401,Daily!C618,Daily!C835)</f>
        <v>15</v>
      </c>
      <c r="D27" s="3">
        <f>SUM(Daily!D184,Daily!D401,Daily!D618,Daily!D835)</f>
        <v>0</v>
      </c>
      <c r="E27" s="32">
        <f>SUM(Daily!E184,Daily!E401,Daily!E618,Daily!E835)</f>
        <v>5</v>
      </c>
      <c r="F27" s="3">
        <f>SUM(Daily!F184,Daily!F401,Daily!F618,Daily!F835)</f>
        <v>0</v>
      </c>
      <c r="G27" s="32">
        <f>SUM(Daily!G184,Daily!G401,Daily!G618,Daily!G835)</f>
        <v>4</v>
      </c>
      <c r="H27" s="3">
        <f>SUM(Daily!H184,Daily!H401,Daily!H618,Daily!H835)</f>
        <v>0</v>
      </c>
      <c r="I27" s="32">
        <f>SUM(Daily!I184,Daily!I401,Daily!I618,Daily!I835)</f>
        <v>3</v>
      </c>
      <c r="J27" s="3">
        <f>SUM(Daily!J184,Daily!J401,Daily!J618,Daily!J835)</f>
        <v>0</v>
      </c>
      <c r="K27" s="32">
        <f>SUM(Daily!K184,Daily!K401,Daily!K618,Daily!K835)</f>
        <v>0</v>
      </c>
      <c r="L27" s="3">
        <f>SUM(Daily!L184,Daily!L401,Daily!L618,Daily!L835)</f>
        <v>0</v>
      </c>
      <c r="M27" s="32">
        <f>SUM(Daily!M184,Daily!M401,Daily!M618,Daily!M835)</f>
        <v>0</v>
      </c>
      <c r="N27" s="3">
        <f>SUM(Daily!N184,Daily!N401,Daily!N618,Daily!N835)</f>
        <v>0</v>
      </c>
      <c r="O27" s="32">
        <f>SUM(Daily!O184,Daily!O401,Daily!O618,Daily!O835)</f>
        <v>0</v>
      </c>
      <c r="P27" s="3">
        <f>SUM(Daily!P184,Daily!P401,Daily!P618,Daily!P835)</f>
        <v>0</v>
      </c>
      <c r="Q27" s="32">
        <f>SUM(Daily!Q184,Daily!Q401,Daily!Q618,Daily!Q835)</f>
        <v>0</v>
      </c>
      <c r="R27" s="3">
        <f>SUM(Daily!R184,Daily!R401,Daily!R618,Daily!R835)</f>
        <v>0</v>
      </c>
      <c r="S27" s="32">
        <f>SUM(Daily!S184,Daily!S401,Daily!S618,Daily!S835)</f>
        <v>0</v>
      </c>
      <c r="T27" s="3">
        <f>SUM(Daily!T184,Daily!T401,Daily!T618,Daily!T835)</f>
        <v>0</v>
      </c>
      <c r="U27" s="32">
        <f>SUM(Daily!U184,Daily!U401,Daily!U618,Daily!U835)</f>
        <v>0</v>
      </c>
      <c r="V27" s="3">
        <f>SUM(Daily!V184,Daily!V401,Daily!V618,Daily!V835)</f>
        <v>0</v>
      </c>
      <c r="W27" s="32">
        <f>SUM(Daily!W184,Daily!W401,Daily!W618,Daily!W835)</f>
        <v>0</v>
      </c>
      <c r="X27" s="3">
        <f>SUM(Daily!X184,Daily!X401,Daily!X618,Daily!X835)</f>
        <v>0</v>
      </c>
      <c r="Y27" s="32">
        <f>SUM(Daily!Y184,Daily!Y401,Daily!Y618,Daily!Y835)</f>
        <v>0</v>
      </c>
      <c r="Z27" s="3">
        <f>SUM(Daily!Z184,Daily!Z401,Daily!Z618,Daily!Z835)</f>
        <v>0</v>
      </c>
      <c r="AA27" s="32">
        <f>SUM(Daily!AA184,Daily!AA401,Daily!AA618,Daily!AA835)</f>
        <v>0</v>
      </c>
      <c r="AB27" s="113">
        <f t="shared" si="0"/>
        <v>0</v>
      </c>
      <c r="AC27" s="19">
        <f t="shared" si="0"/>
        <v>27</v>
      </c>
    </row>
    <row r="28" spans="1:29" x14ac:dyDescent="0.15">
      <c r="A28" s="94" t="s">
        <v>37</v>
      </c>
      <c r="B28" s="3">
        <f>SUM(Daily!B185,Daily!B402,Daily!B619,Daily!B836)</f>
        <v>0</v>
      </c>
      <c r="C28" s="32">
        <f>SUM(Daily!C185,Daily!C402,Daily!C619,Daily!C836)</f>
        <v>0</v>
      </c>
      <c r="D28" s="3">
        <f>SUM(Daily!D185,Daily!D402,Daily!D619,Daily!D836)</f>
        <v>0</v>
      </c>
      <c r="E28" s="32">
        <f>SUM(Daily!E185,Daily!E402,Daily!E619,Daily!E836)</f>
        <v>0</v>
      </c>
      <c r="F28" s="3">
        <f>SUM(Daily!F185,Daily!F402,Daily!F619,Daily!F836)</f>
        <v>0</v>
      </c>
      <c r="G28" s="32">
        <f>SUM(Daily!G185,Daily!G402,Daily!G619,Daily!G836)</f>
        <v>0</v>
      </c>
      <c r="H28" s="3">
        <f>SUM(Daily!H185,Daily!H402,Daily!H619,Daily!H836)</f>
        <v>0</v>
      </c>
      <c r="I28" s="32">
        <f>SUM(Daily!I185,Daily!I402,Daily!I619,Daily!I836)</f>
        <v>0</v>
      </c>
      <c r="J28" s="3">
        <f>SUM(Daily!J185,Daily!J402,Daily!J619,Daily!J836)</f>
        <v>0</v>
      </c>
      <c r="K28" s="32">
        <f>SUM(Daily!K185,Daily!K402,Daily!K619,Daily!K836)</f>
        <v>0</v>
      </c>
      <c r="L28" s="3">
        <f>SUM(Daily!L185,Daily!L402,Daily!L619,Daily!L836)</f>
        <v>0</v>
      </c>
      <c r="M28" s="32">
        <f>SUM(Daily!M185,Daily!M402,Daily!M619,Daily!M836)</f>
        <v>0</v>
      </c>
      <c r="N28" s="3">
        <f>SUM(Daily!N185,Daily!N402,Daily!N619,Daily!N836)</f>
        <v>0</v>
      </c>
      <c r="O28" s="32">
        <f>SUM(Daily!O185,Daily!O402,Daily!O619,Daily!O836)</f>
        <v>0</v>
      </c>
      <c r="P28" s="3">
        <f>SUM(Daily!P185,Daily!P402,Daily!P619,Daily!P836)</f>
        <v>0</v>
      </c>
      <c r="Q28" s="32">
        <f>SUM(Daily!Q185,Daily!Q402,Daily!Q619,Daily!Q836)</f>
        <v>0</v>
      </c>
      <c r="R28" s="3">
        <f>SUM(Daily!R185,Daily!R402,Daily!R619,Daily!R836)</f>
        <v>0</v>
      </c>
      <c r="S28" s="32">
        <f>SUM(Daily!S185,Daily!S402,Daily!S619,Daily!S836)</f>
        <v>0</v>
      </c>
      <c r="T28" s="3">
        <f>SUM(Daily!T185,Daily!T402,Daily!T619,Daily!T836)</f>
        <v>0</v>
      </c>
      <c r="U28" s="32">
        <f>SUM(Daily!U185,Daily!U402,Daily!U619,Daily!U836)</f>
        <v>0</v>
      </c>
      <c r="V28" s="3">
        <f>SUM(Daily!V185,Daily!V402,Daily!V619,Daily!V836)</f>
        <v>0</v>
      </c>
      <c r="W28" s="32">
        <f>SUM(Daily!W185,Daily!W402,Daily!W619,Daily!W836)</f>
        <v>0</v>
      </c>
      <c r="X28" s="3">
        <f>SUM(Daily!X185,Daily!X402,Daily!X619,Daily!X836)</f>
        <v>0</v>
      </c>
      <c r="Y28" s="32">
        <f>SUM(Daily!Y185,Daily!Y402,Daily!Y619,Daily!Y836)</f>
        <v>0</v>
      </c>
      <c r="Z28" s="3">
        <f>SUM(Daily!Z185,Daily!Z402,Daily!Z619,Daily!Z836)</f>
        <v>0</v>
      </c>
      <c r="AA28" s="32">
        <f>SUM(Daily!AA185,Daily!AA402,Daily!AA619,Daily!AA836)</f>
        <v>0</v>
      </c>
      <c r="AB28" s="113">
        <f t="shared" si="0"/>
        <v>0</v>
      </c>
      <c r="AC28" s="19">
        <f t="shared" si="0"/>
        <v>0</v>
      </c>
    </row>
    <row r="29" spans="1:29" x14ac:dyDescent="0.15">
      <c r="A29" s="95" t="s">
        <v>38</v>
      </c>
      <c r="B29" s="3">
        <f>SUM(Daily!B186,Daily!B403,Daily!B620,Daily!B837)</f>
        <v>0</v>
      </c>
      <c r="C29" s="32">
        <f>SUM(Daily!C186,Daily!C403,Daily!C620,Daily!C837)</f>
        <v>0</v>
      </c>
      <c r="D29" s="3">
        <f>SUM(Daily!D186,Daily!D403,Daily!D620,Daily!D837)</f>
        <v>0</v>
      </c>
      <c r="E29" s="32">
        <f>SUM(Daily!E186,Daily!E403,Daily!E620,Daily!E837)</f>
        <v>0</v>
      </c>
      <c r="F29" s="3">
        <f>SUM(Daily!F186,Daily!F403,Daily!F620,Daily!F837)</f>
        <v>0</v>
      </c>
      <c r="G29" s="32">
        <f>SUM(Daily!G186,Daily!G403,Daily!G620,Daily!G837)</f>
        <v>0</v>
      </c>
      <c r="H29" s="3">
        <f>SUM(Daily!H186,Daily!H403,Daily!H620,Daily!H837)</f>
        <v>0</v>
      </c>
      <c r="I29" s="32">
        <f>SUM(Daily!I186,Daily!I403,Daily!I620,Daily!I837)</f>
        <v>0</v>
      </c>
      <c r="J29" s="3">
        <f>SUM(Daily!J186,Daily!J403,Daily!J620,Daily!J837)</f>
        <v>0</v>
      </c>
      <c r="K29" s="32">
        <f>SUM(Daily!K186,Daily!K403,Daily!K620,Daily!K837)</f>
        <v>0</v>
      </c>
      <c r="L29" s="3">
        <f>SUM(Daily!L186,Daily!L403,Daily!L620,Daily!L837)</f>
        <v>0</v>
      </c>
      <c r="M29" s="32">
        <f>SUM(Daily!M186,Daily!M403,Daily!M620,Daily!M837)</f>
        <v>0</v>
      </c>
      <c r="N29" s="3">
        <f>SUM(Daily!N186,Daily!N403,Daily!N620,Daily!N837)</f>
        <v>0</v>
      </c>
      <c r="O29" s="32">
        <f>SUM(Daily!O186,Daily!O403,Daily!O620,Daily!O837)</f>
        <v>0</v>
      </c>
      <c r="P29" s="3">
        <f>SUM(Daily!P186,Daily!P403,Daily!P620,Daily!P837)</f>
        <v>0</v>
      </c>
      <c r="Q29" s="32">
        <f>SUM(Daily!Q186,Daily!Q403,Daily!Q620,Daily!Q837)</f>
        <v>0</v>
      </c>
      <c r="R29" s="3">
        <f>SUM(Daily!R186,Daily!R403,Daily!R620,Daily!R837)</f>
        <v>0</v>
      </c>
      <c r="S29" s="32">
        <f>SUM(Daily!S186,Daily!S403,Daily!S620,Daily!S837)</f>
        <v>0</v>
      </c>
      <c r="T29" s="3">
        <f>SUM(Daily!T186,Daily!T403,Daily!T620,Daily!T837)</f>
        <v>0</v>
      </c>
      <c r="U29" s="32">
        <f>SUM(Daily!U186,Daily!U403,Daily!U620,Daily!U837)</f>
        <v>0</v>
      </c>
      <c r="V29" s="3">
        <f>SUM(Daily!V186,Daily!V403,Daily!V620,Daily!V837)</f>
        <v>0</v>
      </c>
      <c r="W29" s="32">
        <f>SUM(Daily!W186,Daily!W403,Daily!W620,Daily!W837)</f>
        <v>0</v>
      </c>
      <c r="X29" s="3">
        <f>SUM(Daily!X186,Daily!X403,Daily!X620,Daily!X837)</f>
        <v>0</v>
      </c>
      <c r="Y29" s="32">
        <f>SUM(Daily!Y186,Daily!Y403,Daily!Y620,Daily!Y837)</f>
        <v>0</v>
      </c>
      <c r="Z29" s="3">
        <f>SUM(Daily!Z186,Daily!Z403,Daily!Z620,Daily!Z837)</f>
        <v>0</v>
      </c>
      <c r="AA29" s="32">
        <f>SUM(Daily!AA186,Daily!AA403,Daily!AA620,Daily!AA837)</f>
        <v>0</v>
      </c>
      <c r="AB29" s="113">
        <f t="shared" si="0"/>
        <v>0</v>
      </c>
      <c r="AC29" s="19">
        <f t="shared" si="0"/>
        <v>0</v>
      </c>
    </row>
    <row r="30" spans="1:29" ht="14" thickBot="1" x14ac:dyDescent="0.2">
      <c r="A30" s="90" t="s">
        <v>39</v>
      </c>
      <c r="B30" s="16">
        <f>SUM(Daily!B187,Daily!B404,Daily!B621,Daily!B838)</f>
        <v>0</v>
      </c>
      <c r="C30" s="43">
        <f>SUM(Daily!C187,Daily!C404,Daily!C621,Daily!C838)</f>
        <v>0</v>
      </c>
      <c r="D30" s="16">
        <f>SUM(Daily!D187,Daily!D404,Daily!D621,Daily!D838)</f>
        <v>0</v>
      </c>
      <c r="E30" s="43">
        <f>SUM(Daily!E187,Daily!E404,Daily!E621,Daily!E838)</f>
        <v>0</v>
      </c>
      <c r="F30" s="16">
        <f>SUM(Daily!F187,Daily!F404,Daily!F621,Daily!F838)</f>
        <v>0</v>
      </c>
      <c r="G30" s="43">
        <f>SUM(Daily!G187,Daily!G404,Daily!G621,Daily!G838)</f>
        <v>0</v>
      </c>
      <c r="H30" s="16">
        <f>SUM(Daily!H187,Daily!H404,Daily!H621,Daily!H838)</f>
        <v>0</v>
      </c>
      <c r="I30" s="43">
        <f>SUM(Daily!I187,Daily!I404,Daily!I621,Daily!I838)</f>
        <v>0</v>
      </c>
      <c r="J30" s="16">
        <f>SUM(Daily!J187,Daily!J404,Daily!J621,Daily!J838)</f>
        <v>0</v>
      </c>
      <c r="K30" s="43">
        <f>SUM(Daily!K187,Daily!K404,Daily!K621,Daily!K838)</f>
        <v>0</v>
      </c>
      <c r="L30" s="16">
        <f>SUM(Daily!L187,Daily!L404,Daily!L621,Daily!L838)</f>
        <v>0</v>
      </c>
      <c r="M30" s="43">
        <f>SUM(Daily!M187,Daily!M404,Daily!M621,Daily!M838)</f>
        <v>0</v>
      </c>
      <c r="N30" s="16">
        <f>SUM(Daily!N187,Daily!N404,Daily!N621,Daily!N838)</f>
        <v>0</v>
      </c>
      <c r="O30" s="43">
        <f>SUM(Daily!O187,Daily!O404,Daily!O621,Daily!O838)</f>
        <v>0</v>
      </c>
      <c r="P30" s="16">
        <f>SUM(Daily!P187,Daily!P404,Daily!P621,Daily!P838)</f>
        <v>0</v>
      </c>
      <c r="Q30" s="43">
        <f>SUM(Daily!Q187,Daily!Q404,Daily!Q621,Daily!Q838)</f>
        <v>0</v>
      </c>
      <c r="R30" s="16">
        <f>SUM(Daily!R187,Daily!R404,Daily!R621,Daily!R838)</f>
        <v>0</v>
      </c>
      <c r="S30" s="43">
        <f>SUM(Daily!S187,Daily!S404,Daily!S621,Daily!S838)</f>
        <v>0</v>
      </c>
      <c r="T30" s="16">
        <f>SUM(Daily!T187,Daily!T404,Daily!T621,Daily!T838)</f>
        <v>0</v>
      </c>
      <c r="U30" s="43">
        <f>SUM(Daily!U187,Daily!U404,Daily!U621,Daily!U838)</f>
        <v>0</v>
      </c>
      <c r="V30" s="16">
        <f>SUM(Daily!V187,Daily!V404,Daily!V621,Daily!V838)</f>
        <v>0</v>
      </c>
      <c r="W30" s="43">
        <f>SUM(Daily!W187,Daily!W404,Daily!W621,Daily!W838)</f>
        <v>0</v>
      </c>
      <c r="X30" s="16">
        <f>SUM(Daily!X187,Daily!X404,Daily!X621,Daily!X838)</f>
        <v>0</v>
      </c>
      <c r="Y30" s="43">
        <f>SUM(Daily!Y187,Daily!Y404,Daily!Y621,Daily!Y838)</f>
        <v>0</v>
      </c>
      <c r="Z30" s="16">
        <f>SUM(Daily!Z187,Daily!Z404,Daily!Z621,Daily!Z838)</f>
        <v>0</v>
      </c>
      <c r="AA30" s="43">
        <f>SUM(Daily!AA187,Daily!AA404,Daily!AA621,Daily!AA838)</f>
        <v>0</v>
      </c>
      <c r="AB30" s="114">
        <f t="shared" si="0"/>
        <v>0</v>
      </c>
      <c r="AC30" s="115">
        <f t="shared" si="0"/>
        <v>0</v>
      </c>
    </row>
    <row r="31" spans="1:29" ht="15" thickTop="1" thickBot="1" x14ac:dyDescent="0.2">
      <c r="A31" s="44" t="s">
        <v>13</v>
      </c>
      <c r="B31" s="53">
        <f>SUM(B7:B30)</f>
        <v>31622</v>
      </c>
      <c r="C31" s="49">
        <f t="shared" ref="C31:AC31" si="1">SUM(C7:C30)</f>
        <v>32850</v>
      </c>
      <c r="D31" s="48">
        <f t="shared" si="1"/>
        <v>13943</v>
      </c>
      <c r="E31" s="54">
        <f t="shared" si="1"/>
        <v>16643</v>
      </c>
      <c r="F31" s="53">
        <f t="shared" si="1"/>
        <v>29767</v>
      </c>
      <c r="G31" s="49">
        <f t="shared" si="1"/>
        <v>26838</v>
      </c>
      <c r="H31" s="48">
        <f t="shared" si="1"/>
        <v>40878</v>
      </c>
      <c r="I31" s="54">
        <f t="shared" si="1"/>
        <v>39714</v>
      </c>
      <c r="J31" s="53">
        <f t="shared" si="1"/>
        <v>8851</v>
      </c>
      <c r="K31" s="49">
        <f t="shared" si="1"/>
        <v>7470</v>
      </c>
      <c r="L31" s="48">
        <f t="shared" si="1"/>
        <v>19709</v>
      </c>
      <c r="M31" s="54">
        <f t="shared" si="1"/>
        <v>18086</v>
      </c>
      <c r="N31" s="53">
        <f t="shared" si="1"/>
        <v>37593</v>
      </c>
      <c r="O31" s="49">
        <f t="shared" si="1"/>
        <v>38299</v>
      </c>
      <c r="P31" s="48">
        <f t="shared" si="1"/>
        <v>20767</v>
      </c>
      <c r="Q31" s="54">
        <f t="shared" si="1"/>
        <v>20111</v>
      </c>
      <c r="R31" s="53">
        <f t="shared" si="1"/>
        <v>24398</v>
      </c>
      <c r="S31" s="49">
        <f t="shared" si="1"/>
        <v>24475</v>
      </c>
      <c r="T31" s="48">
        <f t="shared" si="1"/>
        <v>6470</v>
      </c>
      <c r="U31" s="54">
        <f t="shared" si="1"/>
        <v>5603</v>
      </c>
      <c r="V31" s="53">
        <f t="shared" si="1"/>
        <v>23808</v>
      </c>
      <c r="W31" s="49">
        <f t="shared" si="1"/>
        <v>23091</v>
      </c>
      <c r="X31" s="48">
        <f t="shared" si="1"/>
        <v>18582</v>
      </c>
      <c r="Y31" s="54">
        <f t="shared" si="1"/>
        <v>13065</v>
      </c>
      <c r="Z31" s="53">
        <f t="shared" si="1"/>
        <v>32343</v>
      </c>
      <c r="AA31" s="49">
        <f t="shared" si="1"/>
        <v>41654</v>
      </c>
      <c r="AB31" s="48">
        <f t="shared" si="1"/>
        <v>308731</v>
      </c>
      <c r="AC31" s="49">
        <f t="shared" si="1"/>
        <v>307899</v>
      </c>
    </row>
    <row r="32" spans="1:29" ht="17" thickTop="1" x14ac:dyDescent="0.2">
      <c r="AB32" s="183" t="str">
        <f>IF(AB31='Daily Total'!D48,"Correct","Wrong")</f>
        <v>Wrong</v>
      </c>
      <c r="AC32" s="183" t="str">
        <f>IF(AC31='Daily Total'!E48,"Correct","Wrong")</f>
        <v>Wrong</v>
      </c>
    </row>
    <row r="35" spans="1:29" x14ac:dyDescent="0.15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15">
      <c r="A40" s="94" t="s">
        <v>17</v>
      </c>
      <c r="B40" s="3">
        <f t="shared" ref="B40:AA49" si="3">+B8/$B$65</f>
        <v>127.75</v>
      </c>
      <c r="C40" s="32">
        <f t="shared" si="3"/>
        <v>0</v>
      </c>
      <c r="D40" s="3">
        <f t="shared" si="3"/>
        <v>89.25</v>
      </c>
      <c r="E40" s="32">
        <f t="shared" si="3"/>
        <v>0.75</v>
      </c>
      <c r="F40" s="3">
        <f t="shared" si="3"/>
        <v>298</v>
      </c>
      <c r="G40" s="32">
        <f t="shared" si="3"/>
        <v>2.75</v>
      </c>
      <c r="H40" s="3">
        <f t="shared" si="3"/>
        <v>192</v>
      </c>
      <c r="I40" s="32">
        <f t="shared" si="3"/>
        <v>20.5</v>
      </c>
      <c r="J40" s="3">
        <f t="shared" si="3"/>
        <v>7.25</v>
      </c>
      <c r="K40" s="32">
        <f t="shared" si="3"/>
        <v>8.25</v>
      </c>
      <c r="L40" s="3">
        <f t="shared" si="3"/>
        <v>7.5</v>
      </c>
      <c r="M40" s="32">
        <f t="shared" si="3"/>
        <v>27.25</v>
      </c>
      <c r="N40" s="3">
        <f t="shared" si="3"/>
        <v>47</v>
      </c>
      <c r="O40" s="32">
        <f t="shared" si="3"/>
        <v>43.25</v>
      </c>
      <c r="P40" s="3">
        <f t="shared" si="3"/>
        <v>20.5</v>
      </c>
      <c r="Q40" s="32">
        <f t="shared" si="3"/>
        <v>26</v>
      </c>
      <c r="R40" s="3">
        <f t="shared" si="3"/>
        <v>10.25</v>
      </c>
      <c r="S40" s="32">
        <f t="shared" si="3"/>
        <v>6.75</v>
      </c>
      <c r="T40" s="3">
        <f t="shared" si="3"/>
        <v>1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801</v>
      </c>
      <c r="AC40" s="19">
        <f t="shared" ref="AC40:AC62" si="5">C40+E40+G40+I40+K40+M40+O40+Q40+S40+U40+W40+Y40+AA40</f>
        <v>135.5</v>
      </c>
    </row>
    <row r="41" spans="1:29" x14ac:dyDescent="0.15">
      <c r="A41" s="95" t="s">
        <v>18</v>
      </c>
      <c r="B41" s="3">
        <f t="shared" si="3"/>
        <v>534</v>
      </c>
      <c r="C41" s="32">
        <f t="shared" si="3"/>
        <v>0.25</v>
      </c>
      <c r="D41" s="3">
        <f t="shared" si="3"/>
        <v>217.25</v>
      </c>
      <c r="E41" s="32">
        <f t="shared" si="3"/>
        <v>1.75</v>
      </c>
      <c r="F41" s="3">
        <f t="shared" si="3"/>
        <v>564.75</v>
      </c>
      <c r="G41" s="32">
        <f t="shared" si="3"/>
        <v>11.25</v>
      </c>
      <c r="H41" s="3">
        <f t="shared" si="3"/>
        <v>395</v>
      </c>
      <c r="I41" s="32">
        <f t="shared" si="3"/>
        <v>112.5</v>
      </c>
      <c r="J41" s="3">
        <f t="shared" si="3"/>
        <v>38.75</v>
      </c>
      <c r="K41" s="32">
        <f t="shared" si="3"/>
        <v>60.5</v>
      </c>
      <c r="L41" s="3">
        <f t="shared" si="3"/>
        <v>104.25</v>
      </c>
      <c r="M41" s="32">
        <f t="shared" si="3"/>
        <v>156.75</v>
      </c>
      <c r="N41" s="3">
        <f t="shared" si="3"/>
        <v>370.5</v>
      </c>
      <c r="O41" s="32">
        <f t="shared" si="3"/>
        <v>377.25</v>
      </c>
      <c r="P41" s="3">
        <f t="shared" si="3"/>
        <v>190</v>
      </c>
      <c r="Q41" s="32">
        <f t="shared" si="3"/>
        <v>276</v>
      </c>
      <c r="R41" s="3">
        <f t="shared" si="3"/>
        <v>186.75</v>
      </c>
      <c r="S41" s="32">
        <f t="shared" si="3"/>
        <v>224.5</v>
      </c>
      <c r="T41" s="3">
        <f t="shared" si="3"/>
        <v>32</v>
      </c>
      <c r="U41" s="32">
        <f t="shared" si="3"/>
        <v>90.25</v>
      </c>
      <c r="V41" s="3">
        <f t="shared" si="3"/>
        <v>138.25</v>
      </c>
      <c r="W41" s="32">
        <f t="shared" si="3"/>
        <v>275.5</v>
      </c>
      <c r="X41" s="3">
        <f t="shared" si="3"/>
        <v>190.75</v>
      </c>
      <c r="Y41" s="32">
        <f t="shared" si="3"/>
        <v>163.25</v>
      </c>
      <c r="Z41" s="3">
        <f t="shared" si="3"/>
        <v>407</v>
      </c>
      <c r="AA41" s="32">
        <f t="shared" si="3"/>
        <v>288.25</v>
      </c>
      <c r="AB41" s="113">
        <f t="shared" si="4"/>
        <v>3369.25</v>
      </c>
      <c r="AC41" s="19">
        <f t="shared" si="5"/>
        <v>2038</v>
      </c>
    </row>
    <row r="42" spans="1:29" x14ac:dyDescent="0.15">
      <c r="A42" s="94" t="s">
        <v>19</v>
      </c>
      <c r="B42" s="3">
        <f t="shared" si="3"/>
        <v>630</v>
      </c>
      <c r="C42" s="32">
        <f t="shared" si="3"/>
        <v>240</v>
      </c>
      <c r="D42" s="3">
        <f t="shared" si="3"/>
        <v>242.5</v>
      </c>
      <c r="E42" s="32">
        <f t="shared" si="3"/>
        <v>192.5</v>
      </c>
      <c r="F42" s="3">
        <f t="shared" si="3"/>
        <v>523.25</v>
      </c>
      <c r="G42" s="32">
        <f t="shared" si="3"/>
        <v>322.75</v>
      </c>
      <c r="H42" s="3">
        <f t="shared" si="3"/>
        <v>682</v>
      </c>
      <c r="I42" s="32">
        <f t="shared" si="3"/>
        <v>472.75</v>
      </c>
      <c r="J42" s="3">
        <f t="shared" si="3"/>
        <v>88</v>
      </c>
      <c r="K42" s="32">
        <f t="shared" si="3"/>
        <v>167.25</v>
      </c>
      <c r="L42" s="3">
        <f t="shared" si="3"/>
        <v>253.25</v>
      </c>
      <c r="M42" s="32">
        <f t="shared" si="3"/>
        <v>350.75</v>
      </c>
      <c r="N42" s="3">
        <f t="shared" si="3"/>
        <v>630</v>
      </c>
      <c r="O42" s="32">
        <f t="shared" si="3"/>
        <v>708.75</v>
      </c>
      <c r="P42" s="3">
        <f t="shared" si="3"/>
        <v>440.5</v>
      </c>
      <c r="Q42" s="32">
        <f t="shared" si="3"/>
        <v>354.25</v>
      </c>
      <c r="R42" s="3">
        <f t="shared" si="3"/>
        <v>440.5</v>
      </c>
      <c r="S42" s="32">
        <f t="shared" si="3"/>
        <v>315.5</v>
      </c>
      <c r="T42" s="3">
        <f t="shared" si="3"/>
        <v>65</v>
      </c>
      <c r="U42" s="32">
        <f t="shared" si="3"/>
        <v>166</v>
      </c>
      <c r="V42" s="3">
        <f t="shared" si="3"/>
        <v>303</v>
      </c>
      <c r="W42" s="32">
        <f t="shared" si="3"/>
        <v>391.75</v>
      </c>
      <c r="X42" s="3">
        <f t="shared" si="3"/>
        <v>305.25</v>
      </c>
      <c r="Y42" s="32">
        <f t="shared" si="3"/>
        <v>257.75</v>
      </c>
      <c r="Z42" s="3">
        <f t="shared" si="3"/>
        <v>590.25</v>
      </c>
      <c r="AA42" s="32">
        <f t="shared" si="3"/>
        <v>477.75</v>
      </c>
      <c r="AB42" s="113">
        <f t="shared" si="4"/>
        <v>5193.5</v>
      </c>
      <c r="AC42" s="19">
        <f t="shared" si="5"/>
        <v>4417.75</v>
      </c>
    </row>
    <row r="43" spans="1:29" x14ac:dyDescent="0.15">
      <c r="A43" s="95" t="s">
        <v>20</v>
      </c>
      <c r="B43" s="3">
        <f t="shared" si="3"/>
        <v>643</v>
      </c>
      <c r="C43" s="32">
        <f t="shared" si="3"/>
        <v>429.75</v>
      </c>
      <c r="D43" s="3">
        <f t="shared" si="3"/>
        <v>231.5</v>
      </c>
      <c r="E43" s="32">
        <f t="shared" si="3"/>
        <v>303.75</v>
      </c>
      <c r="F43" s="3">
        <f t="shared" si="3"/>
        <v>504.25</v>
      </c>
      <c r="G43" s="32">
        <f t="shared" si="3"/>
        <v>382</v>
      </c>
      <c r="H43" s="3">
        <f t="shared" si="3"/>
        <v>680</v>
      </c>
      <c r="I43" s="32">
        <f t="shared" si="3"/>
        <v>575.75</v>
      </c>
      <c r="J43" s="3">
        <f t="shared" si="3"/>
        <v>112.25</v>
      </c>
      <c r="K43" s="32">
        <f t="shared" si="3"/>
        <v>231.5</v>
      </c>
      <c r="L43" s="3">
        <f t="shared" si="3"/>
        <v>221.25</v>
      </c>
      <c r="M43" s="32">
        <f t="shared" si="3"/>
        <v>489.75</v>
      </c>
      <c r="N43" s="3">
        <f t="shared" si="3"/>
        <v>682.5</v>
      </c>
      <c r="O43" s="32">
        <f t="shared" si="3"/>
        <v>814.75</v>
      </c>
      <c r="P43" s="3">
        <f t="shared" si="3"/>
        <v>469.5</v>
      </c>
      <c r="Q43" s="32">
        <f t="shared" si="3"/>
        <v>400</v>
      </c>
      <c r="R43" s="3">
        <f t="shared" si="3"/>
        <v>513</v>
      </c>
      <c r="S43" s="32">
        <f t="shared" si="3"/>
        <v>365.5</v>
      </c>
      <c r="T43" s="3">
        <f t="shared" si="3"/>
        <v>102.5</v>
      </c>
      <c r="U43" s="32">
        <f t="shared" si="3"/>
        <v>217</v>
      </c>
      <c r="V43" s="3">
        <f t="shared" si="3"/>
        <v>298</v>
      </c>
      <c r="W43" s="32">
        <f t="shared" si="3"/>
        <v>491.75</v>
      </c>
      <c r="X43" s="3">
        <f t="shared" si="3"/>
        <v>368</v>
      </c>
      <c r="Y43" s="32">
        <f t="shared" si="3"/>
        <v>361.25</v>
      </c>
      <c r="Z43" s="3">
        <f t="shared" si="3"/>
        <v>573.75</v>
      </c>
      <c r="AA43" s="32">
        <f t="shared" si="3"/>
        <v>662</v>
      </c>
      <c r="AB43" s="113">
        <f t="shared" si="4"/>
        <v>5399.5</v>
      </c>
      <c r="AC43" s="19">
        <f t="shared" si="5"/>
        <v>5724.75</v>
      </c>
    </row>
    <row r="44" spans="1:29" x14ac:dyDescent="0.15">
      <c r="A44" s="94" t="s">
        <v>21</v>
      </c>
      <c r="B44" s="3">
        <f t="shared" si="3"/>
        <v>609.25</v>
      </c>
      <c r="C44" s="32">
        <f t="shared" si="3"/>
        <v>481.25</v>
      </c>
      <c r="D44" s="3">
        <f t="shared" si="3"/>
        <v>257.75</v>
      </c>
      <c r="E44" s="32">
        <f t="shared" si="3"/>
        <v>251.5</v>
      </c>
      <c r="F44" s="3">
        <f t="shared" si="3"/>
        <v>544</v>
      </c>
      <c r="G44" s="32">
        <f t="shared" si="3"/>
        <v>308.5</v>
      </c>
      <c r="H44" s="3">
        <f t="shared" si="3"/>
        <v>674.25</v>
      </c>
      <c r="I44" s="32">
        <f t="shared" si="3"/>
        <v>619.75</v>
      </c>
      <c r="J44" s="3">
        <f t="shared" si="3"/>
        <v>96.5</v>
      </c>
      <c r="K44" s="32">
        <f t="shared" si="3"/>
        <v>215.25</v>
      </c>
      <c r="L44" s="3">
        <f t="shared" si="3"/>
        <v>233</v>
      </c>
      <c r="M44" s="32">
        <f t="shared" si="3"/>
        <v>461</v>
      </c>
      <c r="N44" s="3">
        <f t="shared" si="3"/>
        <v>616</v>
      </c>
      <c r="O44" s="32">
        <f t="shared" si="3"/>
        <v>844</v>
      </c>
      <c r="P44" s="3">
        <f t="shared" si="3"/>
        <v>383.75</v>
      </c>
      <c r="Q44" s="32">
        <f t="shared" si="3"/>
        <v>350.75</v>
      </c>
      <c r="R44" s="3">
        <f t="shared" si="3"/>
        <v>547.75</v>
      </c>
      <c r="S44" s="32">
        <f t="shared" si="3"/>
        <v>318.5</v>
      </c>
      <c r="T44" s="3">
        <f t="shared" si="3"/>
        <v>81.25</v>
      </c>
      <c r="U44" s="32">
        <f t="shared" si="3"/>
        <v>153.25</v>
      </c>
      <c r="V44" s="3">
        <f t="shared" si="3"/>
        <v>286</v>
      </c>
      <c r="W44" s="32">
        <f t="shared" si="3"/>
        <v>447.25</v>
      </c>
      <c r="X44" s="3">
        <f t="shared" si="3"/>
        <v>355.25</v>
      </c>
      <c r="Y44" s="32">
        <f t="shared" si="3"/>
        <v>266</v>
      </c>
      <c r="Z44" s="3">
        <f t="shared" si="3"/>
        <v>582.75</v>
      </c>
      <c r="AA44" s="32">
        <f t="shared" si="3"/>
        <v>568</v>
      </c>
      <c r="AB44" s="113">
        <f t="shared" si="4"/>
        <v>5267.5</v>
      </c>
      <c r="AC44" s="19">
        <f t="shared" si="5"/>
        <v>5285</v>
      </c>
    </row>
    <row r="45" spans="1:29" x14ac:dyDescent="0.15">
      <c r="A45" s="95" t="s">
        <v>22</v>
      </c>
      <c r="B45" s="3">
        <f t="shared" si="3"/>
        <v>553.25</v>
      </c>
      <c r="C45" s="32">
        <f t="shared" si="3"/>
        <v>622</v>
      </c>
      <c r="D45" s="3">
        <f t="shared" si="3"/>
        <v>266.25</v>
      </c>
      <c r="E45" s="32">
        <f t="shared" si="3"/>
        <v>225.5</v>
      </c>
      <c r="F45" s="3">
        <f t="shared" si="3"/>
        <v>642.25</v>
      </c>
      <c r="G45" s="32">
        <f t="shared" si="3"/>
        <v>250.75</v>
      </c>
      <c r="H45" s="3">
        <f t="shared" si="3"/>
        <v>698.25</v>
      </c>
      <c r="I45" s="32">
        <f t="shared" si="3"/>
        <v>592.25</v>
      </c>
      <c r="J45" s="3">
        <f t="shared" si="3"/>
        <v>123.5</v>
      </c>
      <c r="K45" s="32">
        <f t="shared" si="3"/>
        <v>238.75</v>
      </c>
      <c r="L45" s="3">
        <f t="shared" si="3"/>
        <v>241.25</v>
      </c>
      <c r="M45" s="32">
        <f t="shared" si="3"/>
        <v>457.5</v>
      </c>
      <c r="N45" s="3">
        <f t="shared" si="3"/>
        <v>614.5</v>
      </c>
      <c r="O45" s="32">
        <f t="shared" si="3"/>
        <v>793.5</v>
      </c>
      <c r="P45" s="3">
        <f t="shared" si="3"/>
        <v>359.5</v>
      </c>
      <c r="Q45" s="32">
        <f t="shared" si="3"/>
        <v>312.5</v>
      </c>
      <c r="R45" s="3">
        <f t="shared" si="3"/>
        <v>498</v>
      </c>
      <c r="S45" s="32">
        <f t="shared" si="3"/>
        <v>331</v>
      </c>
      <c r="T45" s="3">
        <f t="shared" si="3"/>
        <v>55.75</v>
      </c>
      <c r="U45" s="32">
        <f t="shared" si="3"/>
        <v>104.5</v>
      </c>
      <c r="V45" s="3">
        <f t="shared" si="3"/>
        <v>297</v>
      </c>
      <c r="W45" s="32">
        <f t="shared" si="3"/>
        <v>489.25</v>
      </c>
      <c r="X45" s="3">
        <f t="shared" si="3"/>
        <v>288.75</v>
      </c>
      <c r="Y45" s="32">
        <f t="shared" si="3"/>
        <v>217.75</v>
      </c>
      <c r="Z45" s="3">
        <f t="shared" si="3"/>
        <v>561.5</v>
      </c>
      <c r="AA45" s="32">
        <f t="shared" si="3"/>
        <v>574.5</v>
      </c>
      <c r="AB45" s="113">
        <f t="shared" si="4"/>
        <v>5199.75</v>
      </c>
      <c r="AC45" s="19">
        <f t="shared" si="5"/>
        <v>5209.75</v>
      </c>
    </row>
    <row r="46" spans="1:29" x14ac:dyDescent="0.15">
      <c r="A46" s="94" t="s">
        <v>23</v>
      </c>
      <c r="B46" s="3">
        <f t="shared" si="3"/>
        <v>468.75</v>
      </c>
      <c r="C46" s="32">
        <f t="shared" si="3"/>
        <v>484</v>
      </c>
      <c r="D46" s="3">
        <f t="shared" si="3"/>
        <v>238</v>
      </c>
      <c r="E46" s="32">
        <f t="shared" si="3"/>
        <v>211</v>
      </c>
      <c r="F46" s="3">
        <f t="shared" si="3"/>
        <v>576.5</v>
      </c>
      <c r="G46" s="32">
        <f t="shared" si="3"/>
        <v>255.25</v>
      </c>
      <c r="H46" s="3">
        <f t="shared" si="3"/>
        <v>577</v>
      </c>
      <c r="I46" s="32">
        <f t="shared" si="3"/>
        <v>587.25</v>
      </c>
      <c r="J46" s="3">
        <f t="shared" si="3"/>
        <v>128.5</v>
      </c>
      <c r="K46" s="32">
        <f t="shared" si="3"/>
        <v>173.75</v>
      </c>
      <c r="L46" s="3">
        <f t="shared" si="3"/>
        <v>236.75</v>
      </c>
      <c r="M46" s="32">
        <f t="shared" si="3"/>
        <v>396</v>
      </c>
      <c r="N46" s="3">
        <f t="shared" si="3"/>
        <v>501.25</v>
      </c>
      <c r="O46" s="32">
        <f t="shared" si="3"/>
        <v>703.5</v>
      </c>
      <c r="P46" s="3">
        <f t="shared" si="3"/>
        <v>263.5</v>
      </c>
      <c r="Q46" s="32">
        <f t="shared" si="3"/>
        <v>266.75</v>
      </c>
      <c r="R46" s="3">
        <f t="shared" si="3"/>
        <v>465.75</v>
      </c>
      <c r="S46" s="32">
        <f t="shared" si="3"/>
        <v>333.75</v>
      </c>
      <c r="T46" s="3">
        <f t="shared" si="3"/>
        <v>102.5</v>
      </c>
      <c r="U46" s="32">
        <f t="shared" si="3"/>
        <v>103</v>
      </c>
      <c r="V46" s="3">
        <f t="shared" si="3"/>
        <v>267.25</v>
      </c>
      <c r="W46" s="32">
        <f t="shared" si="3"/>
        <v>502</v>
      </c>
      <c r="X46" s="3">
        <f t="shared" si="3"/>
        <v>240.5</v>
      </c>
      <c r="Y46" s="32">
        <f t="shared" si="3"/>
        <v>209.5</v>
      </c>
      <c r="Z46" s="3">
        <f t="shared" si="3"/>
        <v>527.75</v>
      </c>
      <c r="AA46" s="32">
        <f t="shared" si="3"/>
        <v>688.75</v>
      </c>
      <c r="AB46" s="113">
        <f t="shared" si="4"/>
        <v>4594</v>
      </c>
      <c r="AC46" s="19">
        <f t="shared" si="5"/>
        <v>4914.5</v>
      </c>
    </row>
    <row r="47" spans="1:29" x14ac:dyDescent="0.15">
      <c r="A47" s="95" t="s">
        <v>24</v>
      </c>
      <c r="B47" s="3">
        <f t="shared" si="3"/>
        <v>475.5</v>
      </c>
      <c r="C47" s="32">
        <f t="shared" si="3"/>
        <v>426.5</v>
      </c>
      <c r="D47" s="3">
        <f t="shared" si="3"/>
        <v>227</v>
      </c>
      <c r="E47" s="32">
        <f t="shared" si="3"/>
        <v>230.25</v>
      </c>
      <c r="F47" s="3">
        <f t="shared" si="3"/>
        <v>426.25</v>
      </c>
      <c r="G47" s="32">
        <f t="shared" si="3"/>
        <v>236.5</v>
      </c>
      <c r="H47" s="3">
        <f t="shared" si="3"/>
        <v>554.75</v>
      </c>
      <c r="I47" s="32">
        <f t="shared" si="3"/>
        <v>566.5</v>
      </c>
      <c r="J47" s="3">
        <f t="shared" si="3"/>
        <v>134</v>
      </c>
      <c r="K47" s="32">
        <f t="shared" si="3"/>
        <v>117</v>
      </c>
      <c r="L47" s="3">
        <f t="shared" si="3"/>
        <v>228.5</v>
      </c>
      <c r="M47" s="32">
        <f t="shared" si="3"/>
        <v>322.5</v>
      </c>
      <c r="N47" s="3">
        <f t="shared" si="3"/>
        <v>477.25</v>
      </c>
      <c r="O47" s="32">
        <f t="shared" si="3"/>
        <v>550</v>
      </c>
      <c r="P47" s="3">
        <f t="shared" si="3"/>
        <v>243.75</v>
      </c>
      <c r="Q47" s="32">
        <f t="shared" si="3"/>
        <v>235</v>
      </c>
      <c r="R47" s="3">
        <f t="shared" si="3"/>
        <v>370.75</v>
      </c>
      <c r="S47" s="32">
        <f t="shared" si="3"/>
        <v>310.75</v>
      </c>
      <c r="T47" s="3">
        <f t="shared" si="3"/>
        <v>75.75</v>
      </c>
      <c r="U47" s="32">
        <f t="shared" si="3"/>
        <v>83.5</v>
      </c>
      <c r="V47" s="3">
        <f t="shared" si="3"/>
        <v>289</v>
      </c>
      <c r="W47" s="32">
        <f t="shared" si="3"/>
        <v>370.5</v>
      </c>
      <c r="X47" s="3">
        <f t="shared" si="3"/>
        <v>216</v>
      </c>
      <c r="Y47" s="32">
        <f t="shared" si="3"/>
        <v>167.75</v>
      </c>
      <c r="Z47" s="3">
        <f t="shared" si="3"/>
        <v>540.5</v>
      </c>
      <c r="AA47" s="32">
        <f t="shared" si="3"/>
        <v>653.75</v>
      </c>
      <c r="AB47" s="113">
        <f t="shared" si="4"/>
        <v>4259</v>
      </c>
      <c r="AC47" s="19">
        <f t="shared" si="5"/>
        <v>4270.5</v>
      </c>
    </row>
    <row r="48" spans="1:29" x14ac:dyDescent="0.15">
      <c r="A48" s="94" t="s">
        <v>25</v>
      </c>
      <c r="B48" s="3">
        <f t="shared" si="3"/>
        <v>417.5</v>
      </c>
      <c r="C48" s="32">
        <f t="shared" si="3"/>
        <v>383.5</v>
      </c>
      <c r="D48" s="3">
        <f t="shared" si="3"/>
        <v>202.25</v>
      </c>
      <c r="E48" s="32">
        <f t="shared" si="3"/>
        <v>226.25</v>
      </c>
      <c r="F48" s="3">
        <f t="shared" si="3"/>
        <v>427.5</v>
      </c>
      <c r="G48" s="32">
        <f t="shared" si="3"/>
        <v>255.25</v>
      </c>
      <c r="H48" s="3">
        <f t="shared" si="3"/>
        <v>563.25</v>
      </c>
      <c r="I48" s="32">
        <f t="shared" si="3"/>
        <v>540.25</v>
      </c>
      <c r="J48" s="3">
        <f t="shared" si="3"/>
        <v>138.5</v>
      </c>
      <c r="K48" s="32">
        <f t="shared" si="3"/>
        <v>109.5</v>
      </c>
      <c r="L48" s="3">
        <f t="shared" si="3"/>
        <v>235.5</v>
      </c>
      <c r="M48" s="32">
        <f t="shared" si="3"/>
        <v>280</v>
      </c>
      <c r="N48" s="3">
        <f t="shared" si="3"/>
        <v>430</v>
      </c>
      <c r="O48" s="32">
        <f t="shared" si="3"/>
        <v>477.5</v>
      </c>
      <c r="P48" s="3">
        <f t="shared" si="3"/>
        <v>248.75</v>
      </c>
      <c r="Q48" s="32">
        <f t="shared" si="3"/>
        <v>219</v>
      </c>
      <c r="R48" s="3">
        <f t="shared" si="3"/>
        <v>356.75</v>
      </c>
      <c r="S48" s="32">
        <f t="shared" si="3"/>
        <v>355.5</v>
      </c>
      <c r="T48" s="3">
        <f t="shared" si="3"/>
        <v>71.5</v>
      </c>
      <c r="U48" s="32">
        <f t="shared" si="3"/>
        <v>66.5</v>
      </c>
      <c r="V48" s="3">
        <f t="shared" si="3"/>
        <v>293.5</v>
      </c>
      <c r="W48" s="32">
        <f t="shared" si="3"/>
        <v>340.75</v>
      </c>
      <c r="X48" s="3">
        <f t="shared" si="3"/>
        <v>228.75</v>
      </c>
      <c r="Y48" s="32">
        <f t="shared" si="3"/>
        <v>150.5</v>
      </c>
      <c r="Z48" s="3">
        <f t="shared" si="3"/>
        <v>536.25</v>
      </c>
      <c r="AA48" s="32">
        <f t="shared" si="3"/>
        <v>615.75</v>
      </c>
      <c r="AB48" s="113">
        <f t="shared" si="4"/>
        <v>4150</v>
      </c>
      <c r="AC48" s="19">
        <f t="shared" si="5"/>
        <v>4020.25</v>
      </c>
    </row>
    <row r="49" spans="1:29" x14ac:dyDescent="0.15">
      <c r="A49" s="95" t="s">
        <v>26</v>
      </c>
      <c r="B49" s="3">
        <f t="shared" si="3"/>
        <v>365</v>
      </c>
      <c r="C49" s="32">
        <f t="shared" si="3"/>
        <v>452</v>
      </c>
      <c r="D49" s="3">
        <f t="shared" si="3"/>
        <v>190.75</v>
      </c>
      <c r="E49" s="32">
        <f t="shared" si="3"/>
        <v>271.5</v>
      </c>
      <c r="F49" s="3">
        <f t="shared" si="3"/>
        <v>365.5</v>
      </c>
      <c r="G49" s="32">
        <f t="shared" si="3"/>
        <v>251.75</v>
      </c>
      <c r="H49" s="3">
        <f t="shared" si="3"/>
        <v>524.5</v>
      </c>
      <c r="I49" s="32">
        <f t="shared" si="3"/>
        <v>569.75</v>
      </c>
      <c r="J49" s="3">
        <f t="shared" si="3"/>
        <v>119.25</v>
      </c>
      <c r="K49" s="32">
        <f t="shared" si="3"/>
        <v>89.25</v>
      </c>
      <c r="L49" s="3">
        <f t="shared" si="3"/>
        <v>244.25</v>
      </c>
      <c r="M49" s="32">
        <f t="shared" si="3"/>
        <v>262.25</v>
      </c>
      <c r="N49" s="3">
        <f t="shared" si="3"/>
        <v>470</v>
      </c>
      <c r="O49" s="32">
        <f t="shared" si="3"/>
        <v>462</v>
      </c>
      <c r="P49" s="3">
        <f t="shared" si="3"/>
        <v>245.5</v>
      </c>
      <c r="Q49" s="32">
        <f t="shared" si="3"/>
        <v>197.25</v>
      </c>
      <c r="R49" s="3">
        <f t="shared" si="3"/>
        <v>341</v>
      </c>
      <c r="S49" s="32">
        <f t="shared" si="3"/>
        <v>324.75</v>
      </c>
      <c r="T49" s="3">
        <f t="shared" si="3"/>
        <v>61</v>
      </c>
      <c r="U49" s="32">
        <f t="shared" si="3"/>
        <v>65.5</v>
      </c>
      <c r="V49" s="3">
        <f t="shared" si="3"/>
        <v>285.5</v>
      </c>
      <c r="W49" s="32">
        <f t="shared" ref="W49:AA49" si="6">+W17/$B$65</f>
        <v>324.75</v>
      </c>
      <c r="X49" s="3">
        <f t="shared" si="6"/>
        <v>209.75</v>
      </c>
      <c r="Y49" s="32">
        <f t="shared" si="6"/>
        <v>158.5</v>
      </c>
      <c r="Z49" s="3">
        <f t="shared" si="6"/>
        <v>519.75</v>
      </c>
      <c r="AA49" s="32">
        <f t="shared" si="6"/>
        <v>668.5</v>
      </c>
      <c r="AB49" s="113">
        <f t="shared" si="4"/>
        <v>3941.75</v>
      </c>
      <c r="AC49" s="19">
        <f t="shared" si="5"/>
        <v>4097.75</v>
      </c>
    </row>
    <row r="50" spans="1:29" x14ac:dyDescent="0.15">
      <c r="A50" s="94" t="s">
        <v>27</v>
      </c>
      <c r="B50" s="3">
        <f t="shared" ref="B50:AA59" si="7">+B18/$B$65</f>
        <v>328.75</v>
      </c>
      <c r="C50" s="32">
        <f t="shared" si="7"/>
        <v>444</v>
      </c>
      <c r="D50" s="3">
        <f t="shared" si="7"/>
        <v>171.5</v>
      </c>
      <c r="E50" s="32">
        <f t="shared" si="7"/>
        <v>274</v>
      </c>
      <c r="F50" s="3">
        <f t="shared" si="7"/>
        <v>343.25</v>
      </c>
      <c r="G50" s="32">
        <f t="shared" si="7"/>
        <v>310.25</v>
      </c>
      <c r="H50" s="3">
        <f t="shared" si="7"/>
        <v>530.5</v>
      </c>
      <c r="I50" s="32">
        <f t="shared" si="7"/>
        <v>565.25</v>
      </c>
      <c r="J50" s="3">
        <f t="shared" si="7"/>
        <v>138</v>
      </c>
      <c r="K50" s="32">
        <f t="shared" si="7"/>
        <v>78.5</v>
      </c>
      <c r="L50" s="3">
        <f t="shared" si="7"/>
        <v>302.75</v>
      </c>
      <c r="M50" s="32">
        <f t="shared" si="7"/>
        <v>231.5</v>
      </c>
      <c r="N50" s="3">
        <f t="shared" si="7"/>
        <v>543</v>
      </c>
      <c r="O50" s="32">
        <f t="shared" si="7"/>
        <v>447</v>
      </c>
      <c r="P50" s="3">
        <f t="shared" si="7"/>
        <v>269.5</v>
      </c>
      <c r="Q50" s="32">
        <f t="shared" si="7"/>
        <v>218</v>
      </c>
      <c r="R50" s="3">
        <f t="shared" si="7"/>
        <v>335.25</v>
      </c>
      <c r="S50" s="32">
        <f t="shared" si="7"/>
        <v>345.75</v>
      </c>
      <c r="T50" s="3">
        <f t="shared" si="7"/>
        <v>84.75</v>
      </c>
      <c r="U50" s="32">
        <f t="shared" si="7"/>
        <v>53</v>
      </c>
      <c r="V50" s="3">
        <f t="shared" si="7"/>
        <v>351</v>
      </c>
      <c r="W50" s="32">
        <f t="shared" si="7"/>
        <v>311.5</v>
      </c>
      <c r="X50" s="3">
        <f t="shared" si="7"/>
        <v>222</v>
      </c>
      <c r="Y50" s="32">
        <f t="shared" si="7"/>
        <v>127.5</v>
      </c>
      <c r="Z50" s="3">
        <f t="shared" si="7"/>
        <v>524.25</v>
      </c>
      <c r="AA50" s="32">
        <f t="shared" si="7"/>
        <v>592.5</v>
      </c>
      <c r="AB50" s="113">
        <f t="shared" si="4"/>
        <v>4144.5</v>
      </c>
      <c r="AC50" s="19">
        <f t="shared" si="5"/>
        <v>3998.75</v>
      </c>
    </row>
    <row r="51" spans="1:29" x14ac:dyDescent="0.15">
      <c r="A51" s="95" t="s">
        <v>28</v>
      </c>
      <c r="B51" s="3">
        <f t="shared" si="7"/>
        <v>343.25</v>
      </c>
      <c r="C51" s="32">
        <f t="shared" si="7"/>
        <v>574.75</v>
      </c>
      <c r="D51" s="3">
        <f t="shared" si="7"/>
        <v>191</v>
      </c>
      <c r="E51" s="32">
        <f t="shared" si="7"/>
        <v>293.5</v>
      </c>
      <c r="F51" s="3">
        <f t="shared" si="7"/>
        <v>360</v>
      </c>
      <c r="G51" s="32">
        <f t="shared" si="7"/>
        <v>386</v>
      </c>
      <c r="H51" s="3">
        <f t="shared" si="7"/>
        <v>600.25</v>
      </c>
      <c r="I51" s="32">
        <f t="shared" si="7"/>
        <v>619.75</v>
      </c>
      <c r="J51" s="3">
        <f t="shared" si="7"/>
        <v>149.5</v>
      </c>
      <c r="K51" s="32">
        <f t="shared" si="7"/>
        <v>57.75</v>
      </c>
      <c r="L51" s="3">
        <f t="shared" si="7"/>
        <v>357.75</v>
      </c>
      <c r="M51" s="32">
        <f t="shared" si="7"/>
        <v>187</v>
      </c>
      <c r="N51" s="3">
        <f t="shared" si="7"/>
        <v>596.5</v>
      </c>
      <c r="O51" s="32">
        <f t="shared" si="7"/>
        <v>410.25</v>
      </c>
      <c r="P51" s="3">
        <f t="shared" si="7"/>
        <v>311.75</v>
      </c>
      <c r="Q51" s="32">
        <f t="shared" si="7"/>
        <v>218.25</v>
      </c>
      <c r="R51" s="3">
        <f t="shared" si="7"/>
        <v>316.75</v>
      </c>
      <c r="S51" s="32">
        <f t="shared" si="7"/>
        <v>368.25</v>
      </c>
      <c r="T51" s="3">
        <f t="shared" si="7"/>
        <v>140.5</v>
      </c>
      <c r="U51" s="32">
        <f t="shared" si="7"/>
        <v>41.5</v>
      </c>
      <c r="V51" s="3">
        <f t="shared" si="7"/>
        <v>406.5</v>
      </c>
      <c r="W51" s="32">
        <f t="shared" si="7"/>
        <v>319.5</v>
      </c>
      <c r="X51" s="3">
        <f t="shared" si="7"/>
        <v>280.25</v>
      </c>
      <c r="Y51" s="32">
        <f t="shared" si="7"/>
        <v>148.25</v>
      </c>
      <c r="Z51" s="3">
        <f t="shared" si="7"/>
        <v>509.25</v>
      </c>
      <c r="AA51" s="32">
        <f t="shared" si="7"/>
        <v>603</v>
      </c>
      <c r="AB51" s="113">
        <f t="shared" si="4"/>
        <v>4563.25</v>
      </c>
      <c r="AC51" s="19">
        <f t="shared" si="5"/>
        <v>4227.75</v>
      </c>
    </row>
    <row r="52" spans="1:29" x14ac:dyDescent="0.15">
      <c r="A52" s="94" t="s">
        <v>29</v>
      </c>
      <c r="B52" s="3">
        <f t="shared" si="7"/>
        <v>380</v>
      </c>
      <c r="C52" s="32">
        <f t="shared" si="7"/>
        <v>661.5</v>
      </c>
      <c r="D52" s="3">
        <f t="shared" si="7"/>
        <v>251.5</v>
      </c>
      <c r="E52" s="32">
        <f t="shared" si="7"/>
        <v>318.75</v>
      </c>
      <c r="F52" s="3">
        <f t="shared" si="7"/>
        <v>449.75</v>
      </c>
      <c r="G52" s="32">
        <f t="shared" si="7"/>
        <v>542.5</v>
      </c>
      <c r="H52" s="3">
        <f t="shared" si="7"/>
        <v>694.75</v>
      </c>
      <c r="I52" s="32">
        <f t="shared" si="7"/>
        <v>731</v>
      </c>
      <c r="J52" s="3">
        <f t="shared" si="7"/>
        <v>220.5</v>
      </c>
      <c r="K52" s="32">
        <f t="shared" si="7"/>
        <v>73.75</v>
      </c>
      <c r="L52" s="3">
        <f t="shared" si="7"/>
        <v>413.5</v>
      </c>
      <c r="M52" s="32">
        <f t="shared" si="7"/>
        <v>186.75</v>
      </c>
      <c r="N52" s="3">
        <f t="shared" si="7"/>
        <v>704</v>
      </c>
      <c r="O52" s="32">
        <f t="shared" si="7"/>
        <v>528.5</v>
      </c>
      <c r="P52" s="3">
        <f t="shared" si="7"/>
        <v>402.75</v>
      </c>
      <c r="Q52" s="32">
        <f t="shared" si="7"/>
        <v>309.25</v>
      </c>
      <c r="R52" s="3">
        <f t="shared" si="7"/>
        <v>393.25</v>
      </c>
      <c r="S52" s="32">
        <f t="shared" si="7"/>
        <v>446.25</v>
      </c>
      <c r="T52" s="3">
        <f t="shared" si="7"/>
        <v>206</v>
      </c>
      <c r="U52" s="32">
        <f t="shared" si="7"/>
        <v>41.5</v>
      </c>
      <c r="V52" s="3">
        <f t="shared" si="7"/>
        <v>473</v>
      </c>
      <c r="W52" s="32">
        <f t="shared" si="7"/>
        <v>349.75</v>
      </c>
      <c r="X52" s="3">
        <f t="shared" si="7"/>
        <v>384.5</v>
      </c>
      <c r="Y52" s="32">
        <f t="shared" si="7"/>
        <v>174.5</v>
      </c>
      <c r="Z52" s="3">
        <f t="shared" si="7"/>
        <v>567</v>
      </c>
      <c r="AA52" s="32">
        <f t="shared" si="7"/>
        <v>748</v>
      </c>
      <c r="AB52" s="113">
        <f t="shared" si="4"/>
        <v>5540.5</v>
      </c>
      <c r="AC52" s="19">
        <f t="shared" si="5"/>
        <v>5112</v>
      </c>
    </row>
    <row r="53" spans="1:29" x14ac:dyDescent="0.15">
      <c r="A53" s="95" t="s">
        <v>30</v>
      </c>
      <c r="B53" s="3">
        <f t="shared" si="7"/>
        <v>533.25</v>
      </c>
      <c r="C53" s="32">
        <f t="shared" si="7"/>
        <v>821.75</v>
      </c>
      <c r="D53" s="3">
        <f t="shared" si="7"/>
        <v>282.25</v>
      </c>
      <c r="E53" s="32">
        <f t="shared" si="7"/>
        <v>353.5</v>
      </c>
      <c r="F53" s="3">
        <f t="shared" si="7"/>
        <v>517.5</v>
      </c>
      <c r="G53" s="32">
        <f t="shared" si="7"/>
        <v>734.25</v>
      </c>
      <c r="H53" s="3">
        <f t="shared" si="7"/>
        <v>804.5</v>
      </c>
      <c r="I53" s="32">
        <f t="shared" si="7"/>
        <v>872.5</v>
      </c>
      <c r="J53" s="3">
        <f t="shared" si="7"/>
        <v>232.25</v>
      </c>
      <c r="K53" s="32">
        <f t="shared" si="7"/>
        <v>66.25</v>
      </c>
      <c r="L53" s="3">
        <f t="shared" si="7"/>
        <v>484.5</v>
      </c>
      <c r="M53" s="32">
        <f t="shared" si="7"/>
        <v>183.5</v>
      </c>
      <c r="N53" s="3">
        <f t="shared" si="7"/>
        <v>766.75</v>
      </c>
      <c r="O53" s="32">
        <f t="shared" si="7"/>
        <v>629.5</v>
      </c>
      <c r="P53" s="3">
        <f t="shared" si="7"/>
        <v>432</v>
      </c>
      <c r="Q53" s="32">
        <f t="shared" si="7"/>
        <v>406</v>
      </c>
      <c r="R53" s="3">
        <f t="shared" si="7"/>
        <v>369.5</v>
      </c>
      <c r="S53" s="32">
        <f t="shared" si="7"/>
        <v>571.25</v>
      </c>
      <c r="T53" s="3">
        <f t="shared" si="7"/>
        <v>216</v>
      </c>
      <c r="U53" s="32">
        <f t="shared" si="7"/>
        <v>40</v>
      </c>
      <c r="V53" s="3">
        <f t="shared" si="7"/>
        <v>577</v>
      </c>
      <c r="W53" s="32">
        <f t="shared" si="7"/>
        <v>346.25</v>
      </c>
      <c r="X53" s="3">
        <f t="shared" si="7"/>
        <v>465.75</v>
      </c>
      <c r="Y53" s="32">
        <f t="shared" si="7"/>
        <v>190</v>
      </c>
      <c r="Z53" s="3">
        <f t="shared" si="7"/>
        <v>501.5</v>
      </c>
      <c r="AA53" s="32">
        <f t="shared" si="7"/>
        <v>883</v>
      </c>
      <c r="AB53" s="113">
        <f t="shared" si="4"/>
        <v>6182.75</v>
      </c>
      <c r="AC53" s="19">
        <f t="shared" si="5"/>
        <v>6097.75</v>
      </c>
    </row>
    <row r="54" spans="1:29" x14ac:dyDescent="0.15">
      <c r="A54" s="94" t="s">
        <v>31</v>
      </c>
      <c r="B54" s="3">
        <f t="shared" si="7"/>
        <v>548.5</v>
      </c>
      <c r="C54" s="32">
        <f t="shared" si="7"/>
        <v>765</v>
      </c>
      <c r="D54" s="3">
        <f t="shared" si="7"/>
        <v>194</v>
      </c>
      <c r="E54" s="32">
        <f t="shared" si="7"/>
        <v>307</v>
      </c>
      <c r="F54" s="3">
        <f t="shared" si="7"/>
        <v>359</v>
      </c>
      <c r="G54" s="32">
        <f t="shared" si="7"/>
        <v>739.5</v>
      </c>
      <c r="H54" s="3">
        <f t="shared" si="7"/>
        <v>763.5</v>
      </c>
      <c r="I54" s="32">
        <f t="shared" si="7"/>
        <v>772</v>
      </c>
      <c r="J54" s="3">
        <f t="shared" si="7"/>
        <v>210.5</v>
      </c>
      <c r="K54" s="32">
        <f t="shared" si="7"/>
        <v>45.75</v>
      </c>
      <c r="L54" s="3">
        <f t="shared" si="7"/>
        <v>428.25</v>
      </c>
      <c r="M54" s="32">
        <f t="shared" si="7"/>
        <v>156.75</v>
      </c>
      <c r="N54" s="3">
        <f t="shared" si="7"/>
        <v>668.75</v>
      </c>
      <c r="O54" s="32">
        <f t="shared" si="7"/>
        <v>565.25</v>
      </c>
      <c r="P54" s="3">
        <f t="shared" si="7"/>
        <v>376.5</v>
      </c>
      <c r="Q54" s="32">
        <f t="shared" si="7"/>
        <v>406.5</v>
      </c>
      <c r="R54" s="3">
        <f t="shared" si="7"/>
        <v>347.5</v>
      </c>
      <c r="S54" s="32">
        <f t="shared" si="7"/>
        <v>520</v>
      </c>
      <c r="T54" s="3">
        <f t="shared" si="7"/>
        <v>144.5</v>
      </c>
      <c r="U54" s="32">
        <f t="shared" si="7"/>
        <v>34.5</v>
      </c>
      <c r="V54" s="3">
        <f t="shared" si="7"/>
        <v>546.25</v>
      </c>
      <c r="W54" s="32">
        <f t="shared" si="7"/>
        <v>293.75</v>
      </c>
      <c r="X54" s="3">
        <f t="shared" si="7"/>
        <v>387.25</v>
      </c>
      <c r="Y54" s="32">
        <f t="shared" si="7"/>
        <v>234.5</v>
      </c>
      <c r="Z54" s="3">
        <f t="shared" si="7"/>
        <v>440</v>
      </c>
      <c r="AA54" s="32">
        <f t="shared" si="7"/>
        <v>879.75</v>
      </c>
      <c r="AB54" s="113">
        <f t="shared" si="4"/>
        <v>5414.5</v>
      </c>
      <c r="AC54" s="19">
        <f t="shared" si="5"/>
        <v>5720.25</v>
      </c>
    </row>
    <row r="55" spans="1:29" x14ac:dyDescent="0.15">
      <c r="A55" s="95" t="s">
        <v>32</v>
      </c>
      <c r="B55" s="3">
        <f t="shared" si="7"/>
        <v>606.75</v>
      </c>
      <c r="C55" s="32">
        <f t="shared" si="7"/>
        <v>655.5</v>
      </c>
      <c r="D55" s="3">
        <f t="shared" si="7"/>
        <v>133.25</v>
      </c>
      <c r="E55" s="32">
        <f t="shared" si="7"/>
        <v>311</v>
      </c>
      <c r="F55" s="3">
        <f t="shared" si="7"/>
        <v>288.5</v>
      </c>
      <c r="G55" s="32">
        <f t="shared" si="7"/>
        <v>811</v>
      </c>
      <c r="H55" s="3">
        <f t="shared" si="7"/>
        <v>671</v>
      </c>
      <c r="I55" s="32">
        <f t="shared" si="7"/>
        <v>828.75</v>
      </c>
      <c r="J55" s="3">
        <f t="shared" si="7"/>
        <v>177.25</v>
      </c>
      <c r="K55" s="32">
        <f t="shared" si="7"/>
        <v>50.75</v>
      </c>
      <c r="L55" s="3">
        <f t="shared" si="7"/>
        <v>421.5</v>
      </c>
      <c r="M55" s="32">
        <f t="shared" si="7"/>
        <v>151.75</v>
      </c>
      <c r="N55" s="3">
        <f t="shared" si="7"/>
        <v>698.25</v>
      </c>
      <c r="O55" s="32">
        <f t="shared" si="7"/>
        <v>565</v>
      </c>
      <c r="P55" s="3">
        <f t="shared" si="7"/>
        <v>264.25</v>
      </c>
      <c r="Q55" s="32">
        <f t="shared" si="7"/>
        <v>411.25</v>
      </c>
      <c r="R55" s="3">
        <f t="shared" si="7"/>
        <v>287.5</v>
      </c>
      <c r="S55" s="32">
        <f t="shared" si="7"/>
        <v>476.25</v>
      </c>
      <c r="T55" s="3">
        <f t="shared" si="7"/>
        <v>107</v>
      </c>
      <c r="U55" s="32">
        <f t="shared" si="7"/>
        <v>37.75</v>
      </c>
      <c r="V55" s="3">
        <f t="shared" si="7"/>
        <v>598.25</v>
      </c>
      <c r="W55" s="32">
        <f t="shared" si="7"/>
        <v>258</v>
      </c>
      <c r="X55" s="3">
        <f t="shared" si="7"/>
        <v>261.5</v>
      </c>
      <c r="Y55" s="32">
        <f t="shared" si="7"/>
        <v>204.25</v>
      </c>
      <c r="Z55" s="3">
        <f t="shared" si="7"/>
        <v>302.75</v>
      </c>
      <c r="AA55" s="32">
        <f t="shared" si="7"/>
        <v>731.5</v>
      </c>
      <c r="AB55" s="113">
        <f t="shared" si="4"/>
        <v>4817.75</v>
      </c>
      <c r="AC55" s="19">
        <f t="shared" si="5"/>
        <v>5492.75</v>
      </c>
    </row>
    <row r="56" spans="1:29" x14ac:dyDescent="0.15">
      <c r="A56" s="94" t="s">
        <v>33</v>
      </c>
      <c r="B56" s="3">
        <f t="shared" si="7"/>
        <v>323.75</v>
      </c>
      <c r="C56" s="32">
        <f t="shared" si="7"/>
        <v>474.25</v>
      </c>
      <c r="D56" s="3">
        <f t="shared" si="7"/>
        <v>79.5</v>
      </c>
      <c r="E56" s="32">
        <f t="shared" si="7"/>
        <v>233</v>
      </c>
      <c r="F56" s="3">
        <f t="shared" si="7"/>
        <v>205.5</v>
      </c>
      <c r="G56" s="32">
        <f t="shared" si="7"/>
        <v>637.25</v>
      </c>
      <c r="H56" s="3">
        <f t="shared" si="7"/>
        <v>502.75</v>
      </c>
      <c r="I56" s="32">
        <f t="shared" si="7"/>
        <v>606.25</v>
      </c>
      <c r="J56" s="3">
        <f t="shared" si="7"/>
        <v>76.5</v>
      </c>
      <c r="K56" s="32">
        <f t="shared" si="7"/>
        <v>49</v>
      </c>
      <c r="L56" s="3">
        <f t="shared" si="7"/>
        <v>378</v>
      </c>
      <c r="M56" s="32">
        <f t="shared" si="7"/>
        <v>157.75</v>
      </c>
      <c r="N56" s="3">
        <f t="shared" si="7"/>
        <v>453</v>
      </c>
      <c r="O56" s="32">
        <f t="shared" si="7"/>
        <v>466.25</v>
      </c>
      <c r="P56" s="3">
        <f t="shared" si="7"/>
        <v>177.75</v>
      </c>
      <c r="Q56" s="32">
        <f t="shared" si="7"/>
        <v>293</v>
      </c>
      <c r="R56" s="3">
        <f t="shared" si="7"/>
        <v>219.75</v>
      </c>
      <c r="S56" s="32">
        <f t="shared" si="7"/>
        <v>364.75</v>
      </c>
      <c r="T56" s="3">
        <f t="shared" si="7"/>
        <v>43.75</v>
      </c>
      <c r="U56" s="32">
        <f t="shared" si="7"/>
        <v>47.75</v>
      </c>
      <c r="V56" s="3">
        <f t="shared" si="7"/>
        <v>437.5</v>
      </c>
      <c r="W56" s="32">
        <f t="shared" si="7"/>
        <v>181.5</v>
      </c>
      <c r="X56" s="3">
        <f t="shared" si="7"/>
        <v>171</v>
      </c>
      <c r="Y56" s="32">
        <f t="shared" si="7"/>
        <v>144.25</v>
      </c>
      <c r="Z56" s="3">
        <f t="shared" si="7"/>
        <v>224.75</v>
      </c>
      <c r="AA56" s="32">
        <f t="shared" si="7"/>
        <v>538.25</v>
      </c>
      <c r="AB56" s="113">
        <f t="shared" si="4"/>
        <v>3293.5</v>
      </c>
      <c r="AC56" s="19">
        <f t="shared" si="5"/>
        <v>4193.25</v>
      </c>
    </row>
    <row r="57" spans="1:29" x14ac:dyDescent="0.15">
      <c r="A57" s="95" t="s">
        <v>34</v>
      </c>
      <c r="B57" s="3">
        <f t="shared" si="7"/>
        <v>17.25</v>
      </c>
      <c r="C57" s="32">
        <f t="shared" si="7"/>
        <v>225.25</v>
      </c>
      <c r="D57" s="3">
        <f t="shared" si="7"/>
        <v>19</v>
      </c>
      <c r="E57" s="32">
        <f t="shared" si="7"/>
        <v>108.5</v>
      </c>
      <c r="F57" s="3">
        <f t="shared" si="7"/>
        <v>44.5</v>
      </c>
      <c r="G57" s="32">
        <f t="shared" si="7"/>
        <v>225.75</v>
      </c>
      <c r="H57" s="3">
        <f t="shared" si="7"/>
        <v>101.75</v>
      </c>
      <c r="I57" s="32">
        <f t="shared" si="7"/>
        <v>209.25</v>
      </c>
      <c r="J57" s="3">
        <f t="shared" si="7"/>
        <v>17.75</v>
      </c>
      <c r="K57" s="32">
        <f t="shared" si="7"/>
        <v>28.75</v>
      </c>
      <c r="L57" s="3">
        <f t="shared" si="7"/>
        <v>116.5</v>
      </c>
      <c r="M57" s="32">
        <f t="shared" si="7"/>
        <v>55</v>
      </c>
      <c r="N57" s="3">
        <f t="shared" si="7"/>
        <v>111.75</v>
      </c>
      <c r="O57" s="32">
        <f t="shared" si="7"/>
        <v>166.5</v>
      </c>
      <c r="P57" s="3">
        <f t="shared" si="7"/>
        <v>83.25</v>
      </c>
      <c r="Q57" s="32">
        <f t="shared" si="7"/>
        <v>112.75</v>
      </c>
      <c r="R57" s="3">
        <f t="shared" si="7"/>
        <v>88.75</v>
      </c>
      <c r="S57" s="32">
        <f t="shared" si="7"/>
        <v>131.75</v>
      </c>
      <c r="T57" s="3">
        <f t="shared" si="7"/>
        <v>23.25</v>
      </c>
      <c r="U57" s="32">
        <f t="shared" si="7"/>
        <v>51</v>
      </c>
      <c r="V57" s="3">
        <f t="shared" si="7"/>
        <v>98.75</v>
      </c>
      <c r="W57" s="32">
        <f t="shared" si="7"/>
        <v>74</v>
      </c>
      <c r="X57" s="3">
        <f t="shared" si="7"/>
        <v>62.25</v>
      </c>
      <c r="Y57" s="32">
        <f t="shared" si="7"/>
        <v>74.75</v>
      </c>
      <c r="Z57" s="3">
        <f t="shared" si="7"/>
        <v>161.25</v>
      </c>
      <c r="AA57" s="32">
        <f t="shared" si="7"/>
        <v>219.5</v>
      </c>
      <c r="AB57" s="113">
        <f>B57+D57+F57+H57+J57+L57+N57+P57+R57+T57+V57+X57+Z57</f>
        <v>946</v>
      </c>
      <c r="AC57" s="19">
        <f t="shared" si="5"/>
        <v>1682.75</v>
      </c>
    </row>
    <row r="58" spans="1:29" x14ac:dyDescent="0.15">
      <c r="A58" s="94" t="s">
        <v>35</v>
      </c>
      <c r="B58" s="3">
        <f t="shared" si="7"/>
        <v>0</v>
      </c>
      <c r="C58" s="32">
        <f t="shared" si="7"/>
        <v>67.5</v>
      </c>
      <c r="D58" s="3">
        <f t="shared" si="7"/>
        <v>1.25</v>
      </c>
      <c r="E58" s="32">
        <f t="shared" si="7"/>
        <v>45.5</v>
      </c>
      <c r="F58" s="3">
        <f t="shared" si="7"/>
        <v>1.5</v>
      </c>
      <c r="G58" s="32">
        <f t="shared" si="7"/>
        <v>45.25</v>
      </c>
      <c r="H58" s="3">
        <f t="shared" si="7"/>
        <v>9.5</v>
      </c>
      <c r="I58" s="32">
        <f t="shared" si="7"/>
        <v>65.75</v>
      </c>
      <c r="J58" s="3">
        <f t="shared" si="7"/>
        <v>4</v>
      </c>
      <c r="K58" s="32">
        <f t="shared" si="7"/>
        <v>6</v>
      </c>
      <c r="L58" s="3">
        <f t="shared" si="7"/>
        <v>19</v>
      </c>
      <c r="M58" s="32">
        <f t="shared" si="7"/>
        <v>7.75</v>
      </c>
      <c r="N58" s="3">
        <f t="shared" si="7"/>
        <v>17.25</v>
      </c>
      <c r="O58" s="32">
        <f t="shared" si="7"/>
        <v>22</v>
      </c>
      <c r="P58" s="3">
        <f t="shared" si="7"/>
        <v>8.75</v>
      </c>
      <c r="Q58" s="32">
        <f t="shared" si="7"/>
        <v>15.25</v>
      </c>
      <c r="R58" s="3">
        <f t="shared" si="7"/>
        <v>10.75</v>
      </c>
      <c r="S58" s="32">
        <f t="shared" si="7"/>
        <v>8</v>
      </c>
      <c r="T58" s="3">
        <f t="shared" si="7"/>
        <v>3.5</v>
      </c>
      <c r="U58" s="32">
        <f t="shared" si="7"/>
        <v>4.25</v>
      </c>
      <c r="V58" s="3">
        <f t="shared" si="7"/>
        <v>6.25</v>
      </c>
      <c r="W58" s="32">
        <f t="shared" si="7"/>
        <v>5</v>
      </c>
      <c r="X58" s="3">
        <f t="shared" si="7"/>
        <v>7.5</v>
      </c>
      <c r="Y58" s="32">
        <f t="shared" si="7"/>
        <v>16</v>
      </c>
      <c r="Z58" s="3">
        <f t="shared" si="7"/>
        <v>15.5</v>
      </c>
      <c r="AA58" s="32">
        <f t="shared" si="7"/>
        <v>20.75</v>
      </c>
      <c r="AB58" s="113">
        <f>B58+D58+F58+H58+J58+L58+N58+P58+R58+T58+V58+X58+Z58</f>
        <v>104.75</v>
      </c>
      <c r="AC58" s="19">
        <f t="shared" si="5"/>
        <v>329</v>
      </c>
    </row>
    <row r="59" spans="1:29" x14ac:dyDescent="0.15">
      <c r="A59" s="95" t="s">
        <v>36</v>
      </c>
      <c r="B59" s="3">
        <f t="shared" si="7"/>
        <v>0</v>
      </c>
      <c r="C59" s="32">
        <f t="shared" si="7"/>
        <v>3.75</v>
      </c>
      <c r="D59" s="3">
        <f t="shared" si="7"/>
        <v>0</v>
      </c>
      <c r="E59" s="32">
        <f t="shared" si="7"/>
        <v>1.25</v>
      </c>
      <c r="F59" s="3">
        <f t="shared" si="7"/>
        <v>0</v>
      </c>
      <c r="G59" s="32">
        <f t="shared" si="7"/>
        <v>1</v>
      </c>
      <c r="H59" s="3">
        <f t="shared" si="7"/>
        <v>0</v>
      </c>
      <c r="I59" s="32">
        <f t="shared" si="7"/>
        <v>0.75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6.75</v>
      </c>
    </row>
    <row r="60" spans="1:29" x14ac:dyDescent="0.15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 x14ac:dyDescent="0.15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 x14ac:dyDescent="0.2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 x14ac:dyDescent="0.2">
      <c r="A63" s="9" t="s">
        <v>47</v>
      </c>
      <c r="B63" s="53">
        <f>SUM(B39:B62)</f>
        <v>7905.5</v>
      </c>
      <c r="C63" s="49">
        <f t="shared" ref="C63:AA63" si="11">SUM(C39:C62)</f>
        <v>8212.5</v>
      </c>
      <c r="D63" s="48">
        <f t="shared" si="11"/>
        <v>3485.75</v>
      </c>
      <c r="E63" s="54">
        <f t="shared" si="11"/>
        <v>4160.75</v>
      </c>
      <c r="F63" s="53">
        <f t="shared" si="11"/>
        <v>7441.75</v>
      </c>
      <c r="G63" s="49">
        <f t="shared" si="11"/>
        <v>6709.5</v>
      </c>
      <c r="H63" s="48">
        <f t="shared" si="11"/>
        <v>10219.5</v>
      </c>
      <c r="I63" s="54">
        <f t="shared" si="11"/>
        <v>9928.5</v>
      </c>
      <c r="J63" s="53">
        <f t="shared" si="11"/>
        <v>2212.75</v>
      </c>
      <c r="K63" s="49">
        <f t="shared" si="11"/>
        <v>1867.5</v>
      </c>
      <c r="L63" s="48">
        <f t="shared" si="11"/>
        <v>4927.25</v>
      </c>
      <c r="M63" s="54">
        <f t="shared" si="11"/>
        <v>4521.5</v>
      </c>
      <c r="N63" s="53">
        <f t="shared" si="11"/>
        <v>9398.25</v>
      </c>
      <c r="O63" s="49">
        <f t="shared" si="11"/>
        <v>9574.75</v>
      </c>
      <c r="P63" s="48">
        <f t="shared" si="11"/>
        <v>5191.75</v>
      </c>
      <c r="Q63" s="54">
        <f t="shared" si="11"/>
        <v>5027.75</v>
      </c>
      <c r="R63" s="53">
        <f t="shared" si="11"/>
        <v>6099.5</v>
      </c>
      <c r="S63" s="49">
        <f t="shared" si="11"/>
        <v>6118.75</v>
      </c>
      <c r="T63" s="48">
        <f t="shared" si="11"/>
        <v>1617.5</v>
      </c>
      <c r="U63" s="54">
        <f t="shared" si="11"/>
        <v>1400.75</v>
      </c>
      <c r="V63" s="53">
        <f t="shared" si="11"/>
        <v>5952</v>
      </c>
      <c r="W63" s="49">
        <f t="shared" si="11"/>
        <v>5772.75</v>
      </c>
      <c r="X63" s="48">
        <f t="shared" si="11"/>
        <v>4645.5</v>
      </c>
      <c r="Y63" s="54">
        <f t="shared" si="11"/>
        <v>3266.25</v>
      </c>
      <c r="Z63" s="53">
        <f t="shared" si="11"/>
        <v>8085.75</v>
      </c>
      <c r="AA63" s="49">
        <f t="shared" si="11"/>
        <v>10413.5</v>
      </c>
      <c r="AB63" s="48">
        <f>SUM(AB39:AB62)</f>
        <v>77182.75</v>
      </c>
      <c r="AC63" s="49">
        <f>SUM(AC39:AC62)</f>
        <v>76974.75</v>
      </c>
    </row>
    <row r="64" spans="1:29" ht="17" thickTop="1" x14ac:dyDescent="0.2">
      <c r="AB64" s="183" t="str">
        <f>IF(AB63='Daily Total'!D49,"Correct","Wrong")</f>
        <v>Wrong</v>
      </c>
      <c r="AC64" s="183" t="str">
        <f>IF(AC63='Daily Total'!E49,"Correct","Wrong")</f>
        <v>Wrong</v>
      </c>
    </row>
    <row r="65" spans="1:31" x14ac:dyDescent="0.15">
      <c r="A65" t="s">
        <v>82</v>
      </c>
      <c r="B65">
        <f>COUNTIF('Daily Total'!$G$7:$G$37,3)</f>
        <v>4</v>
      </c>
    </row>
    <row r="67" spans="1:31" s="8" customFormat="1" x14ac:dyDescent="0.15">
      <c r="A67" s="46" t="s">
        <v>53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1.6159635696666879E-2</v>
      </c>
      <c r="C72" s="86">
        <f t="shared" ref="C72:AC72" si="13">C8/C31</f>
        <v>0</v>
      </c>
      <c r="D72" s="85">
        <f t="shared" si="13"/>
        <v>2.5604245858136698E-2</v>
      </c>
      <c r="E72" s="86">
        <f t="shared" si="13"/>
        <v>1.8025596346812474E-4</v>
      </c>
      <c r="F72" s="85">
        <f t="shared" si="13"/>
        <v>4.0044344408237308E-2</v>
      </c>
      <c r="G72" s="86">
        <f t="shared" si="13"/>
        <v>4.0986660704970564E-4</v>
      </c>
      <c r="H72" s="85">
        <f t="shared" si="13"/>
        <v>1.878761191839131E-2</v>
      </c>
      <c r="I72" s="86">
        <f t="shared" si="13"/>
        <v>2.0647630558493228E-3</v>
      </c>
      <c r="J72" s="85">
        <f t="shared" si="13"/>
        <v>3.2764659360524236E-3</v>
      </c>
      <c r="K72" s="86">
        <f t="shared" si="13"/>
        <v>4.4176706827309233E-3</v>
      </c>
      <c r="L72" s="85">
        <f t="shared" si="13"/>
        <v>1.5221472423765793E-3</v>
      </c>
      <c r="M72" s="86">
        <f t="shared" si="13"/>
        <v>6.0267610306314274E-3</v>
      </c>
      <c r="N72" s="85">
        <f t="shared" si="13"/>
        <v>5.0009310243928394E-3</v>
      </c>
      <c r="O72" s="86">
        <f t="shared" si="13"/>
        <v>4.5170892190396616E-3</v>
      </c>
      <c r="P72" s="85">
        <f t="shared" si="13"/>
        <v>3.948572254056917E-3</v>
      </c>
      <c r="Q72" s="86">
        <f t="shared" si="13"/>
        <v>5.1712992889463476E-3</v>
      </c>
      <c r="R72" s="85">
        <f t="shared" si="13"/>
        <v>1.6804656119354046E-3</v>
      </c>
      <c r="S72" s="86">
        <f t="shared" si="13"/>
        <v>1.1031664964249233E-3</v>
      </c>
      <c r="T72" s="85">
        <f t="shared" si="13"/>
        <v>6.1823802163833079E-4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1.0763104079216446E-4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1.0377966579319862E-2</v>
      </c>
      <c r="AC72" s="106">
        <f t="shared" si="13"/>
        <v>1.7603175067148643E-3</v>
      </c>
      <c r="AD72" s="18"/>
      <c r="AE72" s="18"/>
    </row>
    <row r="73" spans="1:31" s="8" customFormat="1" x14ac:dyDescent="0.15">
      <c r="A73" s="91" t="s">
        <v>18</v>
      </c>
      <c r="B73" s="85">
        <f>B9/B31</f>
        <v>6.7547909683131999E-2</v>
      </c>
      <c r="C73" s="86">
        <f t="shared" ref="C73:AC73" si="14">C9/C31</f>
        <v>3.0441400304414002E-5</v>
      </c>
      <c r="D73" s="85">
        <f t="shared" si="14"/>
        <v>6.2325181094455999E-2</v>
      </c>
      <c r="E73" s="86">
        <f t="shared" si="14"/>
        <v>4.2059724809229105E-4</v>
      </c>
      <c r="F73" s="85">
        <f t="shared" si="14"/>
        <v>7.5889407733396044E-2</v>
      </c>
      <c r="G73" s="86">
        <f t="shared" si="14"/>
        <v>1.676727028839705E-3</v>
      </c>
      <c r="H73" s="85">
        <f t="shared" si="14"/>
        <v>3.8651597436273791E-2</v>
      </c>
      <c r="I73" s="86">
        <f t="shared" si="14"/>
        <v>1.133101676990482E-2</v>
      </c>
      <c r="J73" s="85">
        <f t="shared" si="14"/>
        <v>1.7512145520280194E-2</v>
      </c>
      <c r="K73" s="86">
        <f t="shared" si="14"/>
        <v>3.2396251673360105E-2</v>
      </c>
      <c r="L73" s="85">
        <f t="shared" si="14"/>
        <v>2.115784666903445E-2</v>
      </c>
      <c r="M73" s="86">
        <f t="shared" si="14"/>
        <v>3.4667698772531237E-2</v>
      </c>
      <c r="N73" s="85">
        <f t="shared" si="14"/>
        <v>3.9422232862500996E-2</v>
      </c>
      <c r="O73" s="86">
        <f t="shared" si="14"/>
        <v>3.9400506540640749E-2</v>
      </c>
      <c r="P73" s="85">
        <f t="shared" si="14"/>
        <v>3.6596523330283626E-2</v>
      </c>
      <c r="Q73" s="86">
        <f t="shared" si="14"/>
        <v>5.4895330913430462E-2</v>
      </c>
      <c r="R73" s="85">
        <f t="shared" si="14"/>
        <v>3.0617263710140175E-2</v>
      </c>
      <c r="S73" s="86">
        <f t="shared" si="14"/>
        <v>3.6690500510725227E-2</v>
      </c>
      <c r="T73" s="85">
        <f t="shared" si="14"/>
        <v>1.9783616692426585E-2</v>
      </c>
      <c r="U73" s="86">
        <f t="shared" si="14"/>
        <v>6.4429769766196687E-2</v>
      </c>
      <c r="V73" s="85">
        <f t="shared" si="14"/>
        <v>2.3227486559139785E-2</v>
      </c>
      <c r="W73" s="86">
        <f t="shared" si="14"/>
        <v>4.7724221558182844E-2</v>
      </c>
      <c r="X73" s="85">
        <f t="shared" si="14"/>
        <v>4.1061242062210741E-2</v>
      </c>
      <c r="Y73" s="86">
        <f t="shared" si="14"/>
        <v>4.9980864906238043E-2</v>
      </c>
      <c r="Z73" s="85">
        <f t="shared" si="14"/>
        <v>5.0335466716136409E-2</v>
      </c>
      <c r="AA73" s="85">
        <f t="shared" si="14"/>
        <v>2.7680414846113218E-2</v>
      </c>
      <c r="AB73" s="105">
        <f t="shared" si="14"/>
        <v>4.3652888760765847E-2</v>
      </c>
      <c r="AC73" s="106">
        <f t="shared" si="14"/>
        <v>2.6476214602840543E-2</v>
      </c>
      <c r="AD73" s="18"/>
      <c r="AE73" s="18"/>
    </row>
    <row r="74" spans="1:31" s="8" customFormat="1" x14ac:dyDescent="0.15">
      <c r="A74" s="90" t="s">
        <v>19</v>
      </c>
      <c r="B74" s="85">
        <f>B10/B31</f>
        <v>7.9691354120548979E-2</v>
      </c>
      <c r="C74" s="86">
        <f t="shared" ref="C74:AC74" si="15">C10/C31</f>
        <v>2.9223744292237442E-2</v>
      </c>
      <c r="D74" s="85">
        <f t="shared" si="15"/>
        <v>6.956895933443305E-2</v>
      </c>
      <c r="E74" s="86">
        <f t="shared" si="15"/>
        <v>4.6265697290152015E-2</v>
      </c>
      <c r="F74" s="85">
        <f t="shared" si="15"/>
        <v>7.0312762455067693E-2</v>
      </c>
      <c r="G74" s="86">
        <f t="shared" si="15"/>
        <v>4.810343542737909E-2</v>
      </c>
      <c r="H74" s="85">
        <f t="shared" si="15"/>
        <v>6.6735163168452474E-2</v>
      </c>
      <c r="I74" s="86">
        <f t="shared" si="15"/>
        <v>4.7615450470866696E-2</v>
      </c>
      <c r="J74" s="85">
        <f t="shared" si="15"/>
        <v>3.9769517568636309E-2</v>
      </c>
      <c r="K74" s="86">
        <f t="shared" si="15"/>
        <v>8.9558232931726905E-2</v>
      </c>
      <c r="L74" s="85">
        <f t="shared" si="15"/>
        <v>5.1397838550915828E-2</v>
      </c>
      <c r="M74" s="86">
        <f t="shared" si="15"/>
        <v>7.7573813999778835E-2</v>
      </c>
      <c r="N74" s="85">
        <f t="shared" si="15"/>
        <v>6.7033756284414658E-2</v>
      </c>
      <c r="O74" s="86">
        <f t="shared" si="15"/>
        <v>7.4022820439175963E-2</v>
      </c>
      <c r="P74" s="85">
        <f t="shared" si="15"/>
        <v>8.4846150142052296E-2</v>
      </c>
      <c r="Q74" s="86">
        <f t="shared" si="15"/>
        <v>7.0458952811893988E-2</v>
      </c>
      <c r="R74" s="85">
        <f t="shared" si="15"/>
        <v>7.2219034347077632E-2</v>
      </c>
      <c r="S74" s="86">
        <f t="shared" si="15"/>
        <v>5.1562819203268641E-2</v>
      </c>
      <c r="T74" s="85">
        <f t="shared" si="15"/>
        <v>4.0185471406491501E-2</v>
      </c>
      <c r="U74" s="86">
        <f t="shared" si="15"/>
        <v>0.11850794217383545</v>
      </c>
      <c r="V74" s="85">
        <f t="shared" si="15"/>
        <v>5.0907258064516132E-2</v>
      </c>
      <c r="W74" s="86">
        <f t="shared" si="15"/>
        <v>6.7861937551426957E-2</v>
      </c>
      <c r="X74" s="85">
        <f t="shared" si="15"/>
        <v>6.5708750403616401E-2</v>
      </c>
      <c r="Y74" s="86">
        <f t="shared" si="15"/>
        <v>7.891312667432071E-2</v>
      </c>
      <c r="Z74" s="85">
        <f t="shared" si="15"/>
        <v>7.299879417493739E-2</v>
      </c>
      <c r="AA74" s="85">
        <f t="shared" si="15"/>
        <v>4.5877946895856343E-2</v>
      </c>
      <c r="AB74" s="105">
        <f t="shared" si="15"/>
        <v>6.7288351347937203E-2</v>
      </c>
      <c r="AC74" s="106">
        <f t="shared" si="15"/>
        <v>5.7392196791805107E-2</v>
      </c>
      <c r="AD74" s="18"/>
      <c r="AE74" s="18"/>
    </row>
    <row r="75" spans="1:31" s="8" customFormat="1" x14ac:dyDescent="0.15">
      <c r="A75" s="91" t="s">
        <v>20</v>
      </c>
      <c r="B75" s="85">
        <f>B11/B31</f>
        <v>8.133577888811587E-2</v>
      </c>
      <c r="C75" s="86">
        <f t="shared" ref="C75:AC75" si="16">C11/C31</f>
        <v>5.232876712328767E-2</v>
      </c>
      <c r="D75" s="85">
        <f t="shared" si="16"/>
        <v>6.6413253962561855E-2</v>
      </c>
      <c r="E75" s="86">
        <f t="shared" si="16"/>
        <v>7.300366520459052E-2</v>
      </c>
      <c r="F75" s="85">
        <f t="shared" si="16"/>
        <v>6.7759599556555916E-2</v>
      </c>
      <c r="G75" s="86">
        <f t="shared" si="16"/>
        <v>5.6934197779268204E-2</v>
      </c>
      <c r="H75" s="85">
        <f t="shared" si="16"/>
        <v>6.653945887763589E-2</v>
      </c>
      <c r="I75" s="86">
        <f t="shared" si="16"/>
        <v>5.7989625824646222E-2</v>
      </c>
      <c r="J75" s="85">
        <f t="shared" si="16"/>
        <v>5.0728731216811658E-2</v>
      </c>
      <c r="K75" s="86">
        <f t="shared" si="16"/>
        <v>0.12396251673360108</v>
      </c>
      <c r="L75" s="85">
        <f t="shared" si="16"/>
        <v>4.490334365010909E-2</v>
      </c>
      <c r="M75" s="86">
        <f t="shared" si="16"/>
        <v>0.10831582439455932</v>
      </c>
      <c r="N75" s="85">
        <f t="shared" si="16"/>
        <v>7.2619902641449199E-2</v>
      </c>
      <c r="O75" s="86">
        <f t="shared" si="16"/>
        <v>8.5093605577169121E-2</v>
      </c>
      <c r="P75" s="85">
        <f t="shared" si="16"/>
        <v>9.0431935281937686E-2</v>
      </c>
      <c r="Q75" s="86">
        <f t="shared" si="16"/>
        <v>7.9558450599174588E-2</v>
      </c>
      <c r="R75" s="85">
        <f t="shared" si="16"/>
        <v>8.4105254529059759E-2</v>
      </c>
      <c r="S75" s="86">
        <f t="shared" si="16"/>
        <v>5.9734422880490294E-2</v>
      </c>
      <c r="T75" s="85">
        <f t="shared" si="16"/>
        <v>6.3369397217928905E-2</v>
      </c>
      <c r="U75" s="86">
        <f t="shared" si="16"/>
        <v>0.154917008745315</v>
      </c>
      <c r="V75" s="85">
        <f t="shared" si="16"/>
        <v>5.0067204301075266E-2</v>
      </c>
      <c r="W75" s="86">
        <f t="shared" si="16"/>
        <v>8.5184703997228356E-2</v>
      </c>
      <c r="X75" s="85">
        <f t="shared" si="16"/>
        <v>7.9216446023033044E-2</v>
      </c>
      <c r="Y75" s="86">
        <f t="shared" si="16"/>
        <v>0.11060084194412553</v>
      </c>
      <c r="Z75" s="85">
        <f t="shared" si="16"/>
        <v>7.0958167145904832E-2</v>
      </c>
      <c r="AA75" s="85">
        <f t="shared" si="16"/>
        <v>6.3571325683007635E-2</v>
      </c>
      <c r="AB75" s="105">
        <f t="shared" si="16"/>
        <v>6.9957341504416459E-2</v>
      </c>
      <c r="AC75" s="106">
        <f t="shared" si="16"/>
        <v>7.4371790749563974E-2</v>
      </c>
      <c r="AD75" s="18"/>
      <c r="AE75" s="18"/>
    </row>
    <row r="76" spans="1:31" s="8" customFormat="1" x14ac:dyDescent="0.15">
      <c r="A76" s="90" t="s">
        <v>21</v>
      </c>
      <c r="B76" s="85">
        <f>B12/B31</f>
        <v>7.7066599203086464E-2</v>
      </c>
      <c r="C76" s="86">
        <f t="shared" ref="C76:AC76" si="17">C12/C31</f>
        <v>5.8599695585996953E-2</v>
      </c>
      <c r="D76" s="85">
        <f t="shared" si="17"/>
        <v>7.3943914509072659E-2</v>
      </c>
      <c r="E76" s="86">
        <f t="shared" si="17"/>
        <v>6.044583308297783E-2</v>
      </c>
      <c r="F76" s="85">
        <f t="shared" si="17"/>
        <v>7.3101085094231869E-2</v>
      </c>
      <c r="G76" s="86">
        <f t="shared" si="17"/>
        <v>4.5979581190848794E-2</v>
      </c>
      <c r="H76" s="85">
        <f t="shared" si="17"/>
        <v>6.5976809041538242E-2</v>
      </c>
      <c r="I76" s="86">
        <f t="shared" si="17"/>
        <v>6.2421312383542329E-2</v>
      </c>
      <c r="J76" s="85">
        <f t="shared" si="17"/>
        <v>4.3610891424697776E-2</v>
      </c>
      <c r="K76" s="86">
        <f t="shared" si="17"/>
        <v>0.11526104417670682</v>
      </c>
      <c r="L76" s="85">
        <f t="shared" si="17"/>
        <v>4.728804099649906E-2</v>
      </c>
      <c r="M76" s="86">
        <f t="shared" si="17"/>
        <v>0.10195731505031516</v>
      </c>
      <c r="N76" s="85">
        <f t="shared" si="17"/>
        <v>6.55441172558721E-2</v>
      </c>
      <c r="O76" s="86">
        <f t="shared" si="17"/>
        <v>8.8148515627039875E-2</v>
      </c>
      <c r="P76" s="85">
        <f t="shared" si="17"/>
        <v>7.3915346463138631E-2</v>
      </c>
      <c r="Q76" s="86">
        <f t="shared" si="17"/>
        <v>6.9762816369151215E-2</v>
      </c>
      <c r="R76" s="85">
        <f t="shared" si="17"/>
        <v>8.9802442823182227E-2</v>
      </c>
      <c r="S76" s="86">
        <f t="shared" si="17"/>
        <v>5.2053115423901938E-2</v>
      </c>
      <c r="T76" s="85">
        <f t="shared" si="17"/>
        <v>5.0231839258114377E-2</v>
      </c>
      <c r="U76" s="86">
        <f t="shared" si="17"/>
        <v>0.10940567553096556</v>
      </c>
      <c r="V76" s="85">
        <f t="shared" si="17"/>
        <v>4.8051075268817203E-2</v>
      </c>
      <c r="W76" s="86">
        <f t="shared" si="17"/>
        <v>7.7476072928846743E-2</v>
      </c>
      <c r="X76" s="85">
        <f t="shared" si="17"/>
        <v>7.6471854482832849E-2</v>
      </c>
      <c r="Y76" s="86">
        <f t="shared" si="17"/>
        <v>8.1438959050899346E-2</v>
      </c>
      <c r="Z76" s="85">
        <f t="shared" si="17"/>
        <v>7.2071236434468042E-2</v>
      </c>
      <c r="AA76" s="85">
        <f t="shared" si="17"/>
        <v>5.454458155279205E-2</v>
      </c>
      <c r="AB76" s="105">
        <f t="shared" si="17"/>
        <v>6.8247114802206452E-2</v>
      </c>
      <c r="AC76" s="106">
        <f t="shared" si="17"/>
        <v>6.8658878398435846E-2</v>
      </c>
      <c r="AD76" s="18"/>
      <c r="AE76" s="18"/>
    </row>
    <row r="77" spans="1:31" s="8" customFormat="1" x14ac:dyDescent="0.15">
      <c r="A77" s="91" t="s">
        <v>22</v>
      </c>
      <c r="B77" s="85">
        <f>B13/B31</f>
        <v>6.9982923281259879E-2</v>
      </c>
      <c r="C77" s="86">
        <f t="shared" ref="C77:AC77" si="18">C13/C31</f>
        <v>7.5738203957382039E-2</v>
      </c>
      <c r="D77" s="85">
        <f t="shared" si="18"/>
        <v>7.6382414114609484E-2</v>
      </c>
      <c r="E77" s="86">
        <f t="shared" si="18"/>
        <v>5.4196959682749506E-2</v>
      </c>
      <c r="F77" s="85">
        <f t="shared" si="18"/>
        <v>8.6303624819430907E-2</v>
      </c>
      <c r="G77" s="86">
        <f t="shared" si="18"/>
        <v>3.7372382442804976E-2</v>
      </c>
      <c r="H77" s="85">
        <f t="shared" si="18"/>
        <v>6.8325260531337154E-2</v>
      </c>
      <c r="I77" s="86">
        <f t="shared" si="18"/>
        <v>5.9651508284232262E-2</v>
      </c>
      <c r="J77" s="85">
        <f t="shared" si="18"/>
        <v>5.5812902496893003E-2</v>
      </c>
      <c r="K77" s="86">
        <f t="shared" si="18"/>
        <v>0.12784471218206159</v>
      </c>
      <c r="L77" s="85">
        <f t="shared" si="18"/>
        <v>4.89624029631133E-2</v>
      </c>
      <c r="M77" s="86">
        <f t="shared" si="18"/>
        <v>0.10118323565188543</v>
      </c>
      <c r="N77" s="85">
        <f t="shared" si="18"/>
        <v>6.5384513074242548E-2</v>
      </c>
      <c r="O77" s="86">
        <f t="shared" si="18"/>
        <v>8.2874226481109162E-2</v>
      </c>
      <c r="P77" s="85">
        <f t="shared" si="18"/>
        <v>6.9244474406510326E-2</v>
      </c>
      <c r="Q77" s="86">
        <f t="shared" si="18"/>
        <v>6.2155039530605138E-2</v>
      </c>
      <c r="R77" s="85">
        <f t="shared" si="18"/>
        <v>8.1646036560373794E-2</v>
      </c>
      <c r="S77" s="86">
        <f t="shared" si="18"/>
        <v>5.4096016343207355E-2</v>
      </c>
      <c r="T77" s="85">
        <f t="shared" si="18"/>
        <v>3.4466769706336942E-2</v>
      </c>
      <c r="U77" s="86">
        <f t="shared" si="18"/>
        <v>7.460289130822774E-2</v>
      </c>
      <c r="V77" s="85">
        <f t="shared" si="18"/>
        <v>4.9899193548387094E-2</v>
      </c>
      <c r="W77" s="86">
        <f t="shared" si="18"/>
        <v>8.475163483608332E-2</v>
      </c>
      <c r="X77" s="85">
        <f t="shared" si="18"/>
        <v>6.2156926057474977E-2</v>
      </c>
      <c r="Y77" s="86">
        <f t="shared" si="18"/>
        <v>6.6666666666666666E-2</v>
      </c>
      <c r="Z77" s="85">
        <f t="shared" si="18"/>
        <v>6.9443156169804898E-2</v>
      </c>
      <c r="AA77" s="85">
        <f t="shared" si="18"/>
        <v>5.5168771306477168E-2</v>
      </c>
      <c r="AB77" s="105">
        <f t="shared" si="18"/>
        <v>6.7369327991034261E-2</v>
      </c>
      <c r="AC77" s="106">
        <f t="shared" si="18"/>
        <v>6.7681285096736266E-2</v>
      </c>
      <c r="AD77" s="18"/>
      <c r="AE77" s="18"/>
    </row>
    <row r="78" spans="1:31" s="8" customFormat="1" x14ac:dyDescent="0.15">
      <c r="A78" s="90" t="s">
        <v>23</v>
      </c>
      <c r="B78" s="85">
        <f>B14/B31</f>
        <v>5.9294162292075139E-2</v>
      </c>
      <c r="C78" s="86">
        <f t="shared" ref="C78:AC78" si="19">C14/C31</f>
        <v>5.8934550989345511E-2</v>
      </c>
      <c r="D78" s="85">
        <f t="shared" si="19"/>
        <v>6.8277988955031205E-2</v>
      </c>
      <c r="E78" s="86">
        <f t="shared" si="19"/>
        <v>5.0712011055699092E-2</v>
      </c>
      <c r="F78" s="85">
        <f t="shared" si="19"/>
        <v>7.7468337420633582E-2</v>
      </c>
      <c r="G78" s="86">
        <f t="shared" si="19"/>
        <v>3.8043073254340858E-2</v>
      </c>
      <c r="H78" s="85">
        <f t="shared" si="19"/>
        <v>5.6460687900582222E-2</v>
      </c>
      <c r="I78" s="86">
        <f t="shared" si="19"/>
        <v>5.9147907538903158E-2</v>
      </c>
      <c r="J78" s="85">
        <f t="shared" si="19"/>
        <v>5.8072534176929161E-2</v>
      </c>
      <c r="K78" s="86">
        <f t="shared" si="19"/>
        <v>9.303882195448461E-2</v>
      </c>
      <c r="L78" s="85">
        <f t="shared" si="19"/>
        <v>4.804911461768735E-2</v>
      </c>
      <c r="M78" s="86">
        <f t="shared" si="19"/>
        <v>8.7581554793763131E-2</v>
      </c>
      <c r="N78" s="85">
        <f t="shared" si="19"/>
        <v>5.3334397361210865E-2</v>
      </c>
      <c r="O78" s="86">
        <f t="shared" si="19"/>
        <v>7.3474503250737622E-2</v>
      </c>
      <c r="P78" s="85">
        <f t="shared" si="19"/>
        <v>5.0753599460682815E-2</v>
      </c>
      <c r="Q78" s="86">
        <f t="shared" si="19"/>
        <v>5.3055541743324545E-2</v>
      </c>
      <c r="R78" s="85">
        <f t="shared" si="19"/>
        <v>7.6358717927698994E-2</v>
      </c>
      <c r="S78" s="86">
        <f t="shared" si="19"/>
        <v>5.4545454545454543E-2</v>
      </c>
      <c r="T78" s="85">
        <f t="shared" si="19"/>
        <v>6.3369397217928905E-2</v>
      </c>
      <c r="U78" s="86">
        <f t="shared" si="19"/>
        <v>7.3532036409066567E-2</v>
      </c>
      <c r="V78" s="85">
        <f t="shared" si="19"/>
        <v>4.4900873655913977E-2</v>
      </c>
      <c r="W78" s="86">
        <f t="shared" si="19"/>
        <v>8.6960287557922997E-2</v>
      </c>
      <c r="X78" s="85">
        <f t="shared" si="19"/>
        <v>5.1770530621031104E-2</v>
      </c>
      <c r="Y78" s="86">
        <f t="shared" si="19"/>
        <v>6.4140834290088017E-2</v>
      </c>
      <c r="Z78" s="85">
        <f t="shared" si="19"/>
        <v>6.526914633769286E-2</v>
      </c>
      <c r="AA78" s="85">
        <f t="shared" si="19"/>
        <v>6.6140106592404088E-2</v>
      </c>
      <c r="AB78" s="105">
        <f t="shared" si="19"/>
        <v>5.9521071742066715E-2</v>
      </c>
      <c r="AC78" s="106">
        <f t="shared" si="19"/>
        <v>6.384561171033358E-2</v>
      </c>
      <c r="AD78" s="18"/>
      <c r="AE78" s="18"/>
    </row>
    <row r="79" spans="1:31" s="8" customFormat="1" x14ac:dyDescent="0.15">
      <c r="A79" s="91" t="s">
        <v>24</v>
      </c>
      <c r="B79" s="85">
        <f>B15/B31</f>
        <v>6.0147998229081019E-2</v>
      </c>
      <c r="C79" s="86">
        <f t="shared" ref="C79:AC79" si="20">C15/C31</f>
        <v>5.1933028919330292E-2</v>
      </c>
      <c r="D79" s="85">
        <f t="shared" si="20"/>
        <v>6.5122283583160009E-2</v>
      </c>
      <c r="E79" s="86">
        <f t="shared" si="20"/>
        <v>5.5338580784714292E-2</v>
      </c>
      <c r="F79" s="85">
        <f t="shared" si="20"/>
        <v>5.7278193973191789E-2</v>
      </c>
      <c r="G79" s="86">
        <f t="shared" si="20"/>
        <v>3.5248528206274686E-2</v>
      </c>
      <c r="H79" s="85">
        <f t="shared" si="20"/>
        <v>5.4283477665247812E-2</v>
      </c>
      <c r="I79" s="86">
        <f t="shared" si="20"/>
        <v>5.7057964445787382E-2</v>
      </c>
      <c r="J79" s="85">
        <f t="shared" si="20"/>
        <v>6.0558129024968932E-2</v>
      </c>
      <c r="K79" s="86">
        <f t="shared" si="20"/>
        <v>6.2650602409638559E-2</v>
      </c>
      <c r="L79" s="85">
        <f t="shared" si="20"/>
        <v>4.637475265107311E-2</v>
      </c>
      <c r="M79" s="86">
        <f t="shared" si="20"/>
        <v>7.1325887426738913E-2</v>
      </c>
      <c r="N79" s="85">
        <f t="shared" si="20"/>
        <v>5.0780730455137923E-2</v>
      </c>
      <c r="O79" s="86">
        <f t="shared" si="20"/>
        <v>5.7442753074492807E-2</v>
      </c>
      <c r="P79" s="85">
        <f t="shared" si="20"/>
        <v>4.6949487167140175E-2</v>
      </c>
      <c r="Q79" s="86">
        <f t="shared" si="20"/>
        <v>4.6740589727015065E-2</v>
      </c>
      <c r="R79" s="85">
        <f t="shared" si="20"/>
        <v>6.0783670792687927E-2</v>
      </c>
      <c r="S79" s="86">
        <f t="shared" si="20"/>
        <v>5.0786516853932581E-2</v>
      </c>
      <c r="T79" s="85">
        <f t="shared" si="20"/>
        <v>4.6831530139103558E-2</v>
      </c>
      <c r="U79" s="86">
        <f t="shared" si="20"/>
        <v>5.9610922719971447E-2</v>
      </c>
      <c r="V79" s="85">
        <f t="shared" si="20"/>
        <v>4.8555107526881719E-2</v>
      </c>
      <c r="W79" s="86">
        <f t="shared" si="20"/>
        <v>6.4180849681694171E-2</v>
      </c>
      <c r="X79" s="85">
        <f t="shared" si="20"/>
        <v>4.6496609622215045E-2</v>
      </c>
      <c r="Y79" s="86">
        <f t="shared" si="20"/>
        <v>5.135859165709912E-2</v>
      </c>
      <c r="Z79" s="85">
        <f t="shared" si="20"/>
        <v>6.6845994496490743E-2</v>
      </c>
      <c r="AA79" s="85">
        <f t="shared" si="20"/>
        <v>6.2779084841791899E-2</v>
      </c>
      <c r="AB79" s="105">
        <f t="shared" si="20"/>
        <v>5.518072367206403E-2</v>
      </c>
      <c r="AC79" s="106">
        <f t="shared" si="20"/>
        <v>5.5479231826020874E-2</v>
      </c>
      <c r="AD79" s="18"/>
      <c r="AE79" s="18"/>
    </row>
    <row r="80" spans="1:31" s="8" customFormat="1" x14ac:dyDescent="0.15">
      <c r="A80" s="90" t="s">
        <v>25</v>
      </c>
      <c r="B80" s="85">
        <f>B16/B31</f>
        <v>5.2811333881474923E-2</v>
      </c>
      <c r="C80" s="86">
        <f t="shared" ref="C80:AC80" si="21">C16/C31</f>
        <v>4.6697108066971083E-2</v>
      </c>
      <c r="D80" s="85">
        <f t="shared" si="21"/>
        <v>5.802194649644983E-2</v>
      </c>
      <c r="E80" s="86">
        <f t="shared" si="21"/>
        <v>5.4377215646217628E-2</v>
      </c>
      <c r="F80" s="85">
        <f t="shared" si="21"/>
        <v>5.7446165216514931E-2</v>
      </c>
      <c r="G80" s="86">
        <f t="shared" si="21"/>
        <v>3.8043073254340858E-2</v>
      </c>
      <c r="H80" s="85">
        <f t="shared" si="21"/>
        <v>5.5115220901218259E-2</v>
      </c>
      <c r="I80" s="86">
        <f t="shared" si="21"/>
        <v>5.4414060532809588E-2</v>
      </c>
      <c r="J80" s="85">
        <f t="shared" si="21"/>
        <v>6.2591797537001476E-2</v>
      </c>
      <c r="K80" s="86">
        <f t="shared" si="21"/>
        <v>5.8634538152610445E-2</v>
      </c>
      <c r="L80" s="85">
        <f t="shared" si="21"/>
        <v>4.7795423410624586E-2</v>
      </c>
      <c r="M80" s="86">
        <f t="shared" si="21"/>
        <v>6.192635187437797E-2</v>
      </c>
      <c r="N80" s="85">
        <f t="shared" si="21"/>
        <v>4.5753198733806823E-2</v>
      </c>
      <c r="O80" s="86">
        <f t="shared" si="21"/>
        <v>4.9870753805582389E-2</v>
      </c>
      <c r="P80" s="85">
        <f t="shared" si="21"/>
        <v>4.7912553570568693E-2</v>
      </c>
      <c r="Q80" s="86">
        <f t="shared" si="21"/>
        <v>4.3558251703048084E-2</v>
      </c>
      <c r="R80" s="85">
        <f t="shared" si="21"/>
        <v>5.8488400688581028E-2</v>
      </c>
      <c r="S80" s="86">
        <f t="shared" si="21"/>
        <v>5.8100102145045962E-2</v>
      </c>
      <c r="T80" s="85">
        <f t="shared" si="21"/>
        <v>4.420401854714065E-2</v>
      </c>
      <c r="U80" s="86">
        <f t="shared" si="21"/>
        <v>4.7474567196144922E-2</v>
      </c>
      <c r="V80" s="85">
        <f t="shared" si="21"/>
        <v>4.9311155913978492E-2</v>
      </c>
      <c r="W80" s="86">
        <f t="shared" si="21"/>
        <v>5.902732666406825E-2</v>
      </c>
      <c r="X80" s="85">
        <f t="shared" si="21"/>
        <v>4.9241201162415239E-2</v>
      </c>
      <c r="Y80" s="86">
        <f t="shared" si="21"/>
        <v>4.6077305778798316E-2</v>
      </c>
      <c r="Z80" s="85">
        <f t="shared" si="21"/>
        <v>6.6320378443558106E-2</v>
      </c>
      <c r="AA80" s="85">
        <f t="shared" si="21"/>
        <v>5.9129975512555819E-2</v>
      </c>
      <c r="AB80" s="105">
        <f t="shared" si="21"/>
        <v>5.3768491016451217E-2</v>
      </c>
      <c r="AC80" s="106">
        <f t="shared" si="21"/>
        <v>5.2228165729671094E-2</v>
      </c>
      <c r="AD80" s="18"/>
      <c r="AE80" s="18"/>
    </row>
    <row r="81" spans="1:31" s="8" customFormat="1" x14ac:dyDescent="0.15">
      <c r="A81" s="91" t="s">
        <v>26</v>
      </c>
      <c r="B81" s="85">
        <f>B17/B31</f>
        <v>4.6170387704762506E-2</v>
      </c>
      <c r="C81" s="86">
        <f t="shared" ref="C81:AC81" si="22">C17/C31</f>
        <v>5.5038051750380519E-2</v>
      </c>
      <c r="D81" s="85">
        <f t="shared" si="22"/>
        <v>5.472279997131177E-2</v>
      </c>
      <c r="E81" s="86">
        <f t="shared" si="22"/>
        <v>6.5252658775461159E-2</v>
      </c>
      <c r="F81" s="85">
        <f t="shared" si="22"/>
        <v>4.9114791547687033E-2</v>
      </c>
      <c r="G81" s="86">
        <f t="shared" si="22"/>
        <v>3.7521424845368509E-2</v>
      </c>
      <c r="H81" s="85">
        <f t="shared" si="22"/>
        <v>5.1323450266647093E-2</v>
      </c>
      <c r="I81" s="86">
        <f t="shared" si="22"/>
        <v>5.7385304930251298E-2</v>
      </c>
      <c r="J81" s="85">
        <f t="shared" si="22"/>
        <v>5.3892215568862277E-2</v>
      </c>
      <c r="K81" s="86">
        <f t="shared" si="22"/>
        <v>4.779116465863454E-2</v>
      </c>
      <c r="L81" s="85">
        <f t="shared" si="22"/>
        <v>4.9571261860063928E-2</v>
      </c>
      <c r="M81" s="86">
        <f t="shared" si="22"/>
        <v>5.8000663496627226E-2</v>
      </c>
      <c r="N81" s="85">
        <f t="shared" si="22"/>
        <v>5.0009310243928393E-2</v>
      </c>
      <c r="O81" s="86">
        <f t="shared" si="22"/>
        <v>4.8251912582573955E-2</v>
      </c>
      <c r="P81" s="85">
        <f t="shared" si="22"/>
        <v>4.7286560408340152E-2</v>
      </c>
      <c r="Q81" s="86">
        <f t="shared" si="22"/>
        <v>3.9232260951717966E-2</v>
      </c>
      <c r="R81" s="85">
        <f t="shared" si="22"/>
        <v>5.5906221821460773E-2</v>
      </c>
      <c r="S81" s="86">
        <f t="shared" si="22"/>
        <v>5.307456588355465E-2</v>
      </c>
      <c r="T81" s="85">
        <f t="shared" si="22"/>
        <v>3.7712519319938173E-2</v>
      </c>
      <c r="U81" s="86">
        <f t="shared" si="22"/>
        <v>4.6760663930037479E-2</v>
      </c>
      <c r="V81" s="85">
        <f t="shared" si="22"/>
        <v>4.7967069892473117E-2</v>
      </c>
      <c r="W81" s="86">
        <f t="shared" si="22"/>
        <v>5.6255684032740026E-2</v>
      </c>
      <c r="X81" s="85">
        <f t="shared" si="22"/>
        <v>4.515122161231299E-2</v>
      </c>
      <c r="Y81" s="86">
        <f t="shared" si="22"/>
        <v>4.8526597780329125E-2</v>
      </c>
      <c r="Z81" s="85">
        <f t="shared" si="22"/>
        <v>6.4279751414525549E-2</v>
      </c>
      <c r="AA81" s="85">
        <f t="shared" si="22"/>
        <v>6.419551543669276E-2</v>
      </c>
      <c r="AB81" s="105">
        <f t="shared" si="22"/>
        <v>5.1070349268457008E-2</v>
      </c>
      <c r="AC81" s="106">
        <f t="shared" si="22"/>
        <v>5.3234989395873324E-2</v>
      </c>
      <c r="AD81" s="18"/>
      <c r="AE81" s="18"/>
    </row>
    <row r="82" spans="1:31" s="8" customFormat="1" x14ac:dyDescent="0.15">
      <c r="A82" s="90" t="s">
        <v>27</v>
      </c>
      <c r="B82" s="85">
        <f>B18/B31</f>
        <v>4.1584972487508698E-2</v>
      </c>
      <c r="C82" s="86">
        <f t="shared" ref="C82:AC82" si="23">C18/C31</f>
        <v>5.4063926940639266E-2</v>
      </c>
      <c r="D82" s="85">
        <f t="shared" si="23"/>
        <v>4.9200315570537188E-2</v>
      </c>
      <c r="E82" s="86">
        <f t="shared" si="23"/>
        <v>6.5853511987021565E-2</v>
      </c>
      <c r="F82" s="85">
        <f t="shared" si="23"/>
        <v>4.6124903416535086E-2</v>
      </c>
      <c r="G82" s="86">
        <f t="shared" si="23"/>
        <v>4.6240405395334971E-2</v>
      </c>
      <c r="H82" s="85">
        <f t="shared" si="23"/>
        <v>5.1910563139096824E-2</v>
      </c>
      <c r="I82" s="86">
        <f t="shared" si="23"/>
        <v>5.6932064259455101E-2</v>
      </c>
      <c r="J82" s="85">
        <f t="shared" si="23"/>
        <v>6.2365834368997855E-2</v>
      </c>
      <c r="K82" s="86">
        <f t="shared" si="23"/>
        <v>4.2034805890227574E-2</v>
      </c>
      <c r="L82" s="85">
        <f t="shared" si="23"/>
        <v>6.144401035060125E-2</v>
      </c>
      <c r="M82" s="86">
        <f t="shared" si="23"/>
        <v>5.1199823067566076E-2</v>
      </c>
      <c r="N82" s="85">
        <f t="shared" si="23"/>
        <v>5.7776713749900246E-2</v>
      </c>
      <c r="O82" s="86">
        <f t="shared" si="23"/>
        <v>4.6685292044178699E-2</v>
      </c>
      <c r="P82" s="85">
        <f t="shared" si="23"/>
        <v>5.1909279144797031E-2</v>
      </c>
      <c r="Q82" s="86">
        <f t="shared" si="23"/>
        <v>4.335935557655015E-2</v>
      </c>
      <c r="R82" s="85">
        <f t="shared" si="23"/>
        <v>5.4963521600131161E-2</v>
      </c>
      <c r="S82" s="86">
        <f t="shared" si="23"/>
        <v>5.650663942798774E-2</v>
      </c>
      <c r="T82" s="85">
        <f t="shared" si="23"/>
        <v>5.2395672333848529E-2</v>
      </c>
      <c r="U82" s="86">
        <f t="shared" si="23"/>
        <v>3.7836873103694449E-2</v>
      </c>
      <c r="V82" s="85">
        <f t="shared" si="23"/>
        <v>5.897177419354839E-2</v>
      </c>
      <c r="W82" s="86">
        <f t="shared" si="23"/>
        <v>5.3960417478671342E-2</v>
      </c>
      <c r="X82" s="85">
        <f t="shared" si="23"/>
        <v>4.778818211172102E-2</v>
      </c>
      <c r="Y82" s="86">
        <f t="shared" si="23"/>
        <v>3.9035591274397242E-2</v>
      </c>
      <c r="Z82" s="85">
        <f t="shared" si="23"/>
        <v>6.483628605880716E-2</v>
      </c>
      <c r="AA82" s="85">
        <f t="shared" si="23"/>
        <v>5.6897296778220578E-2</v>
      </c>
      <c r="AB82" s="105">
        <f t="shared" si="23"/>
        <v>5.3697231570525798E-2</v>
      </c>
      <c r="AC82" s="106">
        <f t="shared" si="23"/>
        <v>5.1948853357756924E-2</v>
      </c>
      <c r="AD82" s="18"/>
      <c r="AE82" s="18"/>
    </row>
    <row r="83" spans="1:31" s="8" customFormat="1" x14ac:dyDescent="0.15">
      <c r="A83" s="91" t="s">
        <v>28</v>
      </c>
      <c r="B83" s="85">
        <f>B19/B31</f>
        <v>4.3419138574410224E-2</v>
      </c>
      <c r="C83" s="86">
        <f t="shared" ref="C83:AC83" si="24">C19/C31</f>
        <v>6.9984779299847796E-2</v>
      </c>
      <c r="D83" s="85">
        <f t="shared" si="24"/>
        <v>5.4794520547945202E-2</v>
      </c>
      <c r="E83" s="86">
        <f t="shared" si="24"/>
        <v>7.0540167037192819E-2</v>
      </c>
      <c r="F83" s="85">
        <f t="shared" si="24"/>
        <v>4.8375718077065206E-2</v>
      </c>
      <c r="G83" s="86">
        <f t="shared" si="24"/>
        <v>5.7530367389522316E-2</v>
      </c>
      <c r="H83" s="85">
        <f t="shared" si="24"/>
        <v>5.8735750281324918E-2</v>
      </c>
      <c r="I83" s="86">
        <f t="shared" si="24"/>
        <v>6.2421312383542329E-2</v>
      </c>
      <c r="J83" s="85">
        <f t="shared" si="24"/>
        <v>6.7562987233081004E-2</v>
      </c>
      <c r="K83" s="86">
        <f t="shared" si="24"/>
        <v>3.0923694779116467E-2</v>
      </c>
      <c r="L83" s="85">
        <f t="shared" si="24"/>
        <v>7.2606423461362826E-2</v>
      </c>
      <c r="M83" s="86">
        <f t="shared" si="24"/>
        <v>4.1357956430388143E-2</v>
      </c>
      <c r="N83" s="85">
        <f t="shared" si="24"/>
        <v>6.3469262894687836E-2</v>
      </c>
      <c r="O83" s="86">
        <f t="shared" si="24"/>
        <v>4.2847071725110319E-2</v>
      </c>
      <c r="P83" s="85">
        <f t="shared" si="24"/>
        <v>6.0047190253768E-2</v>
      </c>
      <c r="Q83" s="86">
        <f t="shared" si="24"/>
        <v>4.3409079608174632E-2</v>
      </c>
      <c r="R83" s="85">
        <f t="shared" si="24"/>
        <v>5.1930486105418477E-2</v>
      </c>
      <c r="S83" s="86">
        <f t="shared" si="24"/>
        <v>6.0183861082737489E-2</v>
      </c>
      <c r="T83" s="85">
        <f t="shared" si="24"/>
        <v>8.6862442040185478E-2</v>
      </c>
      <c r="U83" s="86">
        <f t="shared" si="24"/>
        <v>2.9626985543458863E-2</v>
      </c>
      <c r="V83" s="85">
        <f t="shared" si="24"/>
        <v>6.8296370967741937E-2</v>
      </c>
      <c r="W83" s="86">
        <f t="shared" si="24"/>
        <v>5.5346238794335458E-2</v>
      </c>
      <c r="X83" s="85">
        <f t="shared" si="24"/>
        <v>6.0327198364008183E-2</v>
      </c>
      <c r="Y83" s="86">
        <f t="shared" si="24"/>
        <v>4.5388442403367778E-2</v>
      </c>
      <c r="Z83" s="85">
        <f t="shared" si="24"/>
        <v>6.2981170577868478E-2</v>
      </c>
      <c r="AA83" s="85">
        <f t="shared" si="24"/>
        <v>5.7905603303404232E-2</v>
      </c>
      <c r="AB83" s="105">
        <f t="shared" si="24"/>
        <v>5.9122666658029156E-2</v>
      </c>
      <c r="AC83" s="106">
        <f t="shared" si="24"/>
        <v>5.4923854900470609E-2</v>
      </c>
      <c r="AD83" s="18"/>
      <c r="AE83" s="18"/>
    </row>
    <row r="84" spans="1:31" s="8" customFormat="1" x14ac:dyDescent="0.15">
      <c r="A84" s="90" t="s">
        <v>29</v>
      </c>
      <c r="B84" s="85">
        <f>B20/B31</f>
        <v>4.8067800898108914E-2</v>
      </c>
      <c r="C84" s="86">
        <f t="shared" ref="C84:AC84" si="25">C20/C31</f>
        <v>8.0547945205479449E-2</v>
      </c>
      <c r="D84" s="85">
        <f t="shared" si="25"/>
        <v>7.2150900093236756E-2</v>
      </c>
      <c r="E84" s="86">
        <f t="shared" si="25"/>
        <v>7.6608784473953015E-2</v>
      </c>
      <c r="F84" s="85">
        <f t="shared" si="25"/>
        <v>6.0436053347666878E-2</v>
      </c>
      <c r="G84" s="86">
        <f t="shared" si="25"/>
        <v>8.0855503390714664E-2</v>
      </c>
      <c r="H84" s="85">
        <f t="shared" si="25"/>
        <v>6.7982778022408138E-2</v>
      </c>
      <c r="I84" s="86">
        <f t="shared" si="25"/>
        <v>7.3626428967114868E-2</v>
      </c>
      <c r="J84" s="85">
        <f t="shared" si="25"/>
        <v>9.9649757089594393E-2</v>
      </c>
      <c r="K84" s="86">
        <f t="shared" si="25"/>
        <v>3.9491298527443104E-2</v>
      </c>
      <c r="L84" s="85">
        <f t="shared" si="25"/>
        <v>8.392105129636207E-2</v>
      </c>
      <c r="M84" s="86">
        <f t="shared" si="25"/>
        <v>4.1302665044786024E-2</v>
      </c>
      <c r="N84" s="85">
        <f t="shared" si="25"/>
        <v>7.4907562578139547E-2</v>
      </c>
      <c r="O84" s="86">
        <f t="shared" si="25"/>
        <v>5.5197263636126273E-2</v>
      </c>
      <c r="P84" s="85">
        <f t="shared" si="25"/>
        <v>7.7574998796167E-2</v>
      </c>
      <c r="Q84" s="86">
        <f t="shared" si="25"/>
        <v>6.1508627119486847E-2</v>
      </c>
      <c r="R84" s="85">
        <f t="shared" si="25"/>
        <v>6.4472497745716867E-2</v>
      </c>
      <c r="S84" s="86">
        <f t="shared" si="25"/>
        <v>7.2931562819203266E-2</v>
      </c>
      <c r="T84" s="85">
        <f t="shared" si="25"/>
        <v>0.12735703245749613</v>
      </c>
      <c r="U84" s="86">
        <f t="shared" si="25"/>
        <v>2.9626985543458863E-2</v>
      </c>
      <c r="V84" s="85">
        <f t="shared" si="25"/>
        <v>7.9469086021505375E-2</v>
      </c>
      <c r="W84" s="86">
        <f t="shared" si="25"/>
        <v>6.0586375644190379E-2</v>
      </c>
      <c r="X84" s="85">
        <f t="shared" si="25"/>
        <v>8.2768270369174474E-2</v>
      </c>
      <c r="Y84" s="86">
        <f t="shared" si="25"/>
        <v>5.3425181783390736E-2</v>
      </c>
      <c r="Z84" s="85">
        <f t="shared" si="25"/>
        <v>7.0123365179482422E-2</v>
      </c>
      <c r="AA84" s="85">
        <f t="shared" si="25"/>
        <v>7.1829836270226155E-2</v>
      </c>
      <c r="AB84" s="105">
        <f t="shared" si="25"/>
        <v>7.1784174572686252E-2</v>
      </c>
      <c r="AC84" s="106">
        <f t="shared" si="25"/>
        <v>6.6411388150010228E-2</v>
      </c>
      <c r="AD84" s="18"/>
      <c r="AE84" s="18"/>
    </row>
    <row r="85" spans="1:31" s="8" customFormat="1" x14ac:dyDescent="0.15">
      <c r="A85" s="91" t="s">
        <v>30</v>
      </c>
      <c r="B85" s="85">
        <f>B21/B31</f>
        <v>6.7453039023464681E-2</v>
      </c>
      <c r="C85" s="86">
        <f t="shared" ref="C85:AC85" si="26">C21/C31</f>
        <v>0.10006088280060883</v>
      </c>
      <c r="D85" s="85">
        <f t="shared" si="26"/>
        <v>8.0972531019149391E-2</v>
      </c>
      <c r="E85" s="86">
        <f t="shared" si="26"/>
        <v>8.4960644114642797E-2</v>
      </c>
      <c r="F85" s="85">
        <f t="shared" si="26"/>
        <v>6.9540094735781238E-2</v>
      </c>
      <c r="G85" s="86">
        <f t="shared" si="26"/>
        <v>0.10943438408227141</v>
      </c>
      <c r="H85" s="85">
        <f t="shared" si="26"/>
        <v>7.8722050980967753E-2</v>
      </c>
      <c r="I85" s="86">
        <f t="shared" si="26"/>
        <v>8.7878330059928483E-2</v>
      </c>
      <c r="J85" s="85">
        <f t="shared" si="26"/>
        <v>0.10495989153767936</v>
      </c>
      <c r="K85" s="86">
        <f t="shared" si="26"/>
        <v>3.547523427041499E-2</v>
      </c>
      <c r="L85" s="85">
        <f t="shared" si="26"/>
        <v>9.8330711857527023E-2</v>
      </c>
      <c r="M85" s="86">
        <f t="shared" si="26"/>
        <v>4.0583877031958419E-2</v>
      </c>
      <c r="N85" s="85">
        <f t="shared" si="26"/>
        <v>8.1584337509642751E-2</v>
      </c>
      <c r="O85" s="86">
        <f t="shared" si="26"/>
        <v>6.5745841927987672E-2</v>
      </c>
      <c r="P85" s="85">
        <f t="shared" si="26"/>
        <v>8.3208937256223817E-2</v>
      </c>
      <c r="Q85" s="86">
        <f t="shared" si="26"/>
        <v>8.0751827358162206E-2</v>
      </c>
      <c r="R85" s="85">
        <f t="shared" si="26"/>
        <v>6.0578735961964093E-2</v>
      </c>
      <c r="S85" s="86">
        <f t="shared" si="26"/>
        <v>9.3360572012257406E-2</v>
      </c>
      <c r="T85" s="85">
        <f t="shared" si="26"/>
        <v>0.13353941267387945</v>
      </c>
      <c r="U85" s="86">
        <f t="shared" si="26"/>
        <v>2.8556130644297698E-2</v>
      </c>
      <c r="V85" s="85">
        <f t="shared" si="26"/>
        <v>9.6942204301075266E-2</v>
      </c>
      <c r="W85" s="86">
        <f t="shared" si="26"/>
        <v>5.9980078818587329E-2</v>
      </c>
      <c r="X85" s="85">
        <f t="shared" si="26"/>
        <v>0.10025831449790119</v>
      </c>
      <c r="Y85" s="86">
        <f t="shared" si="26"/>
        <v>5.8170685036356681E-2</v>
      </c>
      <c r="Z85" s="85">
        <f t="shared" si="26"/>
        <v>6.2022694246050149E-2</v>
      </c>
      <c r="AA85" s="85">
        <f t="shared" si="26"/>
        <v>8.4793777308301718E-2</v>
      </c>
      <c r="AB85" s="105">
        <f t="shared" si="26"/>
        <v>8.0105334417340662E-2</v>
      </c>
      <c r="AC85" s="106">
        <f t="shared" si="26"/>
        <v>7.9217535620446963E-2</v>
      </c>
      <c r="AD85" s="18"/>
      <c r="AE85" s="18"/>
    </row>
    <row r="86" spans="1:31" s="8" customFormat="1" x14ac:dyDescent="0.15">
      <c r="A86" s="90" t="s">
        <v>31</v>
      </c>
      <c r="B86" s="85">
        <f>B22/B31</f>
        <v>6.9382075770033524E-2</v>
      </c>
      <c r="C86" s="86">
        <f t="shared" ref="C86:AC86" si="27">C22/C31</f>
        <v>9.3150684931506855E-2</v>
      </c>
      <c r="D86" s="85">
        <f t="shared" si="27"/>
        <v>5.5655167467546438E-2</v>
      </c>
      <c r="E86" s="86">
        <f t="shared" si="27"/>
        <v>7.3784774379619056E-2</v>
      </c>
      <c r="F86" s="85">
        <f t="shared" si="27"/>
        <v>4.8241341082406693E-2</v>
      </c>
      <c r="G86" s="86">
        <f t="shared" si="27"/>
        <v>0.11021685669572993</v>
      </c>
      <c r="H86" s="85">
        <f t="shared" si="27"/>
        <v>7.4710113019227947E-2</v>
      </c>
      <c r="I86" s="86">
        <f t="shared" si="27"/>
        <v>7.7755955078813513E-2</v>
      </c>
      <c r="J86" s="85">
        <f t="shared" si="27"/>
        <v>9.5130493729522092E-2</v>
      </c>
      <c r="K86" s="86">
        <f t="shared" si="27"/>
        <v>2.4497991967871485E-2</v>
      </c>
      <c r="L86" s="85">
        <f t="shared" si="27"/>
        <v>8.6914607539702676E-2</v>
      </c>
      <c r="M86" s="86">
        <f t="shared" si="27"/>
        <v>3.4667698772531237E-2</v>
      </c>
      <c r="N86" s="85">
        <f t="shared" si="27"/>
        <v>7.1156864309844914E-2</v>
      </c>
      <c r="O86" s="86">
        <f t="shared" si="27"/>
        <v>5.9035483955194652E-2</v>
      </c>
      <c r="P86" s="85">
        <f t="shared" si="27"/>
        <v>7.2518900178167284E-2</v>
      </c>
      <c r="Q86" s="86">
        <f t="shared" si="27"/>
        <v>8.085127542141117E-2</v>
      </c>
      <c r="R86" s="85">
        <f t="shared" si="27"/>
        <v>5.697188294122469E-2</v>
      </c>
      <c r="S86" s="86">
        <f t="shared" si="27"/>
        <v>8.4984678243105211E-2</v>
      </c>
      <c r="T86" s="85">
        <f t="shared" si="27"/>
        <v>8.9335394126738799E-2</v>
      </c>
      <c r="U86" s="86">
        <f t="shared" si="27"/>
        <v>2.4629662680706765E-2</v>
      </c>
      <c r="V86" s="85">
        <f t="shared" si="27"/>
        <v>9.1775873655913984E-2</v>
      </c>
      <c r="W86" s="86">
        <f t="shared" si="27"/>
        <v>5.0885626434541593E-2</v>
      </c>
      <c r="X86" s="85">
        <f t="shared" si="27"/>
        <v>8.3360241093531379E-2</v>
      </c>
      <c r="Y86" s="86">
        <f t="shared" si="27"/>
        <v>7.179487179487179E-2</v>
      </c>
      <c r="Z86" s="85">
        <f t="shared" si="27"/>
        <v>5.4416720774201524E-2</v>
      </c>
      <c r="AA86" s="85">
        <f t="shared" si="27"/>
        <v>8.4481682431459162E-2</v>
      </c>
      <c r="AB86" s="105">
        <f t="shared" si="27"/>
        <v>7.0151685447849416E-2</v>
      </c>
      <c r="AC86" s="106">
        <f t="shared" si="27"/>
        <v>7.4313330020558691E-2</v>
      </c>
      <c r="AD86" s="18"/>
      <c r="AE86" s="18"/>
    </row>
    <row r="87" spans="1:31" s="8" customFormat="1" x14ac:dyDescent="0.15">
      <c r="A87" s="91" t="s">
        <v>32</v>
      </c>
      <c r="B87" s="85">
        <f>B23/B31</f>
        <v>7.6750363670862062E-2</v>
      </c>
      <c r="C87" s="86">
        <f t="shared" ref="C87:AC87" si="28">C23/C31</f>
        <v>7.9817351598173519E-2</v>
      </c>
      <c r="D87" s="85">
        <f t="shared" si="28"/>
        <v>3.8227067345621459E-2</v>
      </c>
      <c r="E87" s="86">
        <f t="shared" si="28"/>
        <v>7.474613951811572E-2</v>
      </c>
      <c r="F87" s="85">
        <f t="shared" si="28"/>
        <v>3.8767762958981419E-2</v>
      </c>
      <c r="G87" s="86">
        <f t="shared" si="28"/>
        <v>0.12087338847902228</v>
      </c>
      <c r="H87" s="85">
        <f t="shared" si="28"/>
        <v>6.5658789568961304E-2</v>
      </c>
      <c r="I87" s="86">
        <f t="shared" si="28"/>
        <v>8.3471823538298837E-2</v>
      </c>
      <c r="J87" s="85">
        <f t="shared" si="28"/>
        <v>8.0103943057281662E-2</v>
      </c>
      <c r="K87" s="86">
        <f t="shared" si="28"/>
        <v>2.7175368139223562E-2</v>
      </c>
      <c r="L87" s="85">
        <f t="shared" si="28"/>
        <v>8.5544675021563751E-2</v>
      </c>
      <c r="M87" s="86">
        <f t="shared" si="28"/>
        <v>3.3561871060488774E-2</v>
      </c>
      <c r="N87" s="85">
        <f t="shared" si="28"/>
        <v>7.4295746548559569E-2</v>
      </c>
      <c r="O87" s="86">
        <f t="shared" si="28"/>
        <v>5.9009373612888064E-2</v>
      </c>
      <c r="P87" s="85">
        <f t="shared" si="28"/>
        <v>5.0898059421197094E-2</v>
      </c>
      <c r="Q87" s="86">
        <f t="shared" si="28"/>
        <v>8.1796032022276366E-2</v>
      </c>
      <c r="R87" s="85">
        <f t="shared" si="28"/>
        <v>4.713501106648086E-2</v>
      </c>
      <c r="S87" s="86">
        <f t="shared" si="28"/>
        <v>7.7834525025536255E-2</v>
      </c>
      <c r="T87" s="85">
        <f t="shared" si="28"/>
        <v>6.6151468315301387E-2</v>
      </c>
      <c r="U87" s="86">
        <f t="shared" si="28"/>
        <v>2.6949848295555953E-2</v>
      </c>
      <c r="V87" s="85">
        <f t="shared" si="28"/>
        <v>0.10051243279569892</v>
      </c>
      <c r="W87" s="86">
        <f t="shared" si="28"/>
        <v>4.4692737430167599E-2</v>
      </c>
      <c r="X87" s="85">
        <f t="shared" si="28"/>
        <v>5.6291034334302013E-2</v>
      </c>
      <c r="Y87" s="86">
        <f t="shared" si="28"/>
        <v>6.2533486414083433E-2</v>
      </c>
      <c r="Z87" s="85">
        <f t="shared" si="28"/>
        <v>3.744241412361253E-2</v>
      </c>
      <c r="AA87" s="85">
        <f t="shared" si="28"/>
        <v>7.0245354587794684E-2</v>
      </c>
      <c r="AB87" s="105">
        <f t="shared" si="28"/>
        <v>6.2420035564941648E-2</v>
      </c>
      <c r="AC87" s="106">
        <f t="shared" si="28"/>
        <v>7.1357815387513443E-2</v>
      </c>
      <c r="AD87" s="18"/>
      <c r="AE87" s="18"/>
    </row>
    <row r="88" spans="1:31" s="8" customFormat="1" x14ac:dyDescent="0.15">
      <c r="A88" s="90" t="s">
        <v>33</v>
      </c>
      <c r="B88" s="85">
        <f>B24/B31</f>
        <v>4.0952501423059895E-2</v>
      </c>
      <c r="C88" s="86">
        <f t="shared" ref="C88:AC88" si="29">C24/C31</f>
        <v>5.7747336377473361E-2</v>
      </c>
      <c r="D88" s="85">
        <f t="shared" si="29"/>
        <v>2.2807143369432691E-2</v>
      </c>
      <c r="E88" s="86">
        <f t="shared" si="29"/>
        <v>5.5999519317430753E-2</v>
      </c>
      <c r="F88" s="85">
        <f t="shared" si="29"/>
        <v>2.7614472402324723E-2</v>
      </c>
      <c r="G88" s="86">
        <f t="shared" si="29"/>
        <v>9.4977271033609062E-2</v>
      </c>
      <c r="H88" s="85">
        <f t="shared" si="29"/>
        <v>4.9195166104016828E-2</v>
      </c>
      <c r="I88" s="86">
        <f t="shared" si="29"/>
        <v>6.1061590371153752E-2</v>
      </c>
      <c r="J88" s="85">
        <f t="shared" si="29"/>
        <v>3.457236470455316E-2</v>
      </c>
      <c r="K88" s="86">
        <f t="shared" si="29"/>
        <v>2.6238286479250333E-2</v>
      </c>
      <c r="L88" s="85">
        <f t="shared" si="29"/>
        <v>7.6716221015779587E-2</v>
      </c>
      <c r="M88" s="86">
        <f t="shared" si="29"/>
        <v>3.4888864314939733E-2</v>
      </c>
      <c r="N88" s="85">
        <f t="shared" si="29"/>
        <v>4.8200462852126723E-2</v>
      </c>
      <c r="O88" s="86">
        <f t="shared" si="29"/>
        <v>4.8695788401785949E-2</v>
      </c>
      <c r="P88" s="85">
        <f t="shared" si="29"/>
        <v>3.423701064188376E-2</v>
      </c>
      <c r="Q88" s="86">
        <f t="shared" si="29"/>
        <v>5.8276565063895377E-2</v>
      </c>
      <c r="R88" s="85">
        <f t="shared" si="29"/>
        <v>3.602754324124928E-2</v>
      </c>
      <c r="S88" s="86">
        <f t="shared" si="29"/>
        <v>5.9611848825331971E-2</v>
      </c>
      <c r="T88" s="85">
        <f t="shared" si="29"/>
        <v>2.704791344667697E-2</v>
      </c>
      <c r="U88" s="86">
        <f t="shared" si="29"/>
        <v>3.4088880956630374E-2</v>
      </c>
      <c r="V88" s="85">
        <f t="shared" si="29"/>
        <v>7.3504704301075266E-2</v>
      </c>
      <c r="W88" s="86">
        <f t="shared" si="29"/>
        <v>3.1440821099129532E-2</v>
      </c>
      <c r="X88" s="85">
        <f t="shared" si="29"/>
        <v>3.6809815950920248E-2</v>
      </c>
      <c r="Y88" s="86">
        <f t="shared" si="29"/>
        <v>4.4163796402602373E-2</v>
      </c>
      <c r="Z88" s="85">
        <f t="shared" si="29"/>
        <v>2.7795813622731348E-2</v>
      </c>
      <c r="AA88" s="85">
        <f t="shared" si="29"/>
        <v>5.1687713064771691E-2</v>
      </c>
      <c r="AB88" s="105">
        <f t="shared" si="29"/>
        <v>4.2671451846429419E-2</v>
      </c>
      <c r="AC88" s="106">
        <f t="shared" si="29"/>
        <v>5.4475655978096713E-2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2.1820251723483649E-3</v>
      </c>
      <c r="C89" s="86">
        <f t="shared" ref="C89:AC89" si="30">C25/C31</f>
        <v>2.7427701674277018E-2</v>
      </c>
      <c r="D89" s="85">
        <f t="shared" si="30"/>
        <v>5.4507638241411459E-3</v>
      </c>
      <c r="E89" s="86">
        <f t="shared" si="30"/>
        <v>2.6077029381722044E-2</v>
      </c>
      <c r="F89" s="85">
        <f t="shared" si="30"/>
        <v>5.9797762623038939E-3</v>
      </c>
      <c r="G89" s="86">
        <f t="shared" si="30"/>
        <v>3.3646322378716745E-2</v>
      </c>
      <c r="H89" s="85">
        <f t="shared" si="30"/>
        <v>9.9564557952933116E-3</v>
      </c>
      <c r="I89" s="86">
        <f t="shared" si="30"/>
        <v>2.1075691192022964E-2</v>
      </c>
      <c r="J89" s="85">
        <f t="shared" si="30"/>
        <v>8.0216924641283473E-3</v>
      </c>
      <c r="K89" s="86">
        <f t="shared" si="30"/>
        <v>1.5394912985274432E-2</v>
      </c>
      <c r="L89" s="85">
        <f t="shared" si="30"/>
        <v>2.364402049824953E-2</v>
      </c>
      <c r="M89" s="86">
        <f t="shared" si="30"/>
        <v>1.2164104832467102E-2</v>
      </c>
      <c r="N89" s="85">
        <f t="shared" si="30"/>
        <v>1.1890511531402123E-2</v>
      </c>
      <c r="O89" s="86">
        <f t="shared" si="30"/>
        <v>1.7389487976187369E-2</v>
      </c>
      <c r="P89" s="85">
        <f t="shared" si="30"/>
        <v>1.6035055617084799E-2</v>
      </c>
      <c r="Q89" s="86">
        <f t="shared" si="30"/>
        <v>2.2425538262642337E-2</v>
      </c>
      <c r="R89" s="85">
        <f t="shared" si="30"/>
        <v>1.4550372981391918E-2</v>
      </c>
      <c r="S89" s="86">
        <f t="shared" si="30"/>
        <v>2.1532175689479061E-2</v>
      </c>
      <c r="T89" s="85">
        <f t="shared" si="30"/>
        <v>1.437403400309119E-2</v>
      </c>
      <c r="U89" s="86">
        <f t="shared" si="30"/>
        <v>3.6409066571479562E-2</v>
      </c>
      <c r="V89" s="85">
        <f t="shared" si="30"/>
        <v>1.6591061827956988E-2</v>
      </c>
      <c r="W89" s="86">
        <f t="shared" si="30"/>
        <v>1.2818847169893031E-2</v>
      </c>
      <c r="X89" s="85">
        <f t="shared" si="30"/>
        <v>1.3400064578624474E-2</v>
      </c>
      <c r="Y89" s="86">
        <f t="shared" si="30"/>
        <v>2.2885572139303482E-2</v>
      </c>
      <c r="Z89" s="85">
        <f t="shared" si="30"/>
        <v>1.9942491420090899E-2</v>
      </c>
      <c r="AA89" s="85">
        <f t="shared" si="30"/>
        <v>2.1078407835982138E-2</v>
      </c>
      <c r="AB89" s="105">
        <f t="shared" si="30"/>
        <v>1.2256624699171772E-2</v>
      </c>
      <c r="AC89" s="106">
        <f t="shared" si="30"/>
        <v>2.1861064829700648E-2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1">C26/C31</f>
        <v>8.21917808219178E-3</v>
      </c>
      <c r="D90" s="85">
        <f t="shared" si="31"/>
        <v>3.5860288316718068E-4</v>
      </c>
      <c r="E90" s="86">
        <f t="shared" si="31"/>
        <v>1.0935528450399568E-2</v>
      </c>
      <c r="F90" s="85">
        <f t="shared" si="31"/>
        <v>2.0156549198777169E-4</v>
      </c>
      <c r="G90" s="86">
        <f t="shared" si="31"/>
        <v>6.7441687159997023E-3</v>
      </c>
      <c r="H90" s="85">
        <f t="shared" si="31"/>
        <v>9.2959538137873672E-4</v>
      </c>
      <c r="I90" s="86">
        <f t="shared" si="31"/>
        <v>6.6223498010777055E-3</v>
      </c>
      <c r="J90" s="85">
        <f t="shared" si="31"/>
        <v>1.8077053440289234E-3</v>
      </c>
      <c r="K90" s="86">
        <f t="shared" si="31"/>
        <v>3.2128514056224901E-3</v>
      </c>
      <c r="L90" s="85">
        <f t="shared" si="31"/>
        <v>3.8561063473540008E-3</v>
      </c>
      <c r="M90" s="86">
        <f t="shared" si="31"/>
        <v>1.7140329536658189E-3</v>
      </c>
      <c r="N90" s="85">
        <f t="shared" si="31"/>
        <v>1.8354480887399251E-3</v>
      </c>
      <c r="O90" s="86">
        <f t="shared" si="31"/>
        <v>2.2977101229797125E-3</v>
      </c>
      <c r="P90" s="85">
        <f t="shared" si="31"/>
        <v>1.6853662059999038E-3</v>
      </c>
      <c r="Q90" s="86">
        <f t="shared" si="31"/>
        <v>3.0331659290935308E-3</v>
      </c>
      <c r="R90" s="85">
        <f t="shared" si="31"/>
        <v>1.7624395442249366E-3</v>
      </c>
      <c r="S90" s="86">
        <f t="shared" si="31"/>
        <v>1.3074565883554649E-3</v>
      </c>
      <c r="T90" s="85">
        <f t="shared" si="31"/>
        <v>2.1638330757341576E-3</v>
      </c>
      <c r="U90" s="86">
        <f t="shared" si="31"/>
        <v>3.0340888809566305E-3</v>
      </c>
      <c r="V90" s="85">
        <f t="shared" si="31"/>
        <v>1.0500672043010752E-3</v>
      </c>
      <c r="W90" s="86">
        <f t="shared" si="31"/>
        <v>8.6613832229006976E-4</v>
      </c>
      <c r="X90" s="85">
        <f t="shared" si="31"/>
        <v>1.6144656118824668E-3</v>
      </c>
      <c r="Y90" s="86">
        <f t="shared" si="31"/>
        <v>4.8985840030616153E-3</v>
      </c>
      <c r="Z90" s="85">
        <f t="shared" si="31"/>
        <v>1.9169526636366447E-3</v>
      </c>
      <c r="AA90" s="85">
        <f t="shared" si="31"/>
        <v>1.992605752148653E-3</v>
      </c>
      <c r="AB90" s="105">
        <f t="shared" si="31"/>
        <v>1.3571685383068108E-3</v>
      </c>
      <c r="AC90" s="106">
        <f t="shared" si="31"/>
        <v>4.2741288539423642E-3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2">C27/C31</f>
        <v>4.5662100456621003E-4</v>
      </c>
      <c r="D91" s="85">
        <f t="shared" si="32"/>
        <v>0</v>
      </c>
      <c r="E91" s="86">
        <f t="shared" si="32"/>
        <v>3.0042660578020791E-4</v>
      </c>
      <c r="F91" s="85">
        <f t="shared" si="32"/>
        <v>0</v>
      </c>
      <c r="G91" s="86">
        <f t="shared" si="32"/>
        <v>1.4904240256352933E-4</v>
      </c>
      <c r="H91" s="85">
        <f t="shared" si="32"/>
        <v>0</v>
      </c>
      <c r="I91" s="86">
        <f t="shared" si="32"/>
        <v>7.5540111799365459E-5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8.7691093507936038E-5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0.99999999999999989</v>
      </c>
      <c r="E95" s="82">
        <f t="shared" si="36"/>
        <v>1</v>
      </c>
      <c r="F95" s="81">
        <f t="shared" si="36"/>
        <v>1.0000000000000002</v>
      </c>
      <c r="G95" s="82">
        <f t="shared" si="36"/>
        <v>1</v>
      </c>
      <c r="H95" s="81">
        <f t="shared" si="36"/>
        <v>1.0000000000000002</v>
      </c>
      <c r="I95" s="82">
        <f t="shared" si="36"/>
        <v>1</v>
      </c>
      <c r="J95" s="81">
        <f t="shared" si="36"/>
        <v>0.99999999999999989</v>
      </c>
      <c r="K95" s="81">
        <f t="shared" si="36"/>
        <v>1.0000000000000002</v>
      </c>
      <c r="L95" s="81">
        <f t="shared" si="36"/>
        <v>1</v>
      </c>
      <c r="M95" s="82">
        <f t="shared" si="36"/>
        <v>1.0000000000000002</v>
      </c>
      <c r="N95" s="81">
        <f t="shared" si="36"/>
        <v>0.99999999999999989</v>
      </c>
      <c r="O95" s="82">
        <f t="shared" si="36"/>
        <v>0.99999999999999989</v>
      </c>
      <c r="P95" s="81">
        <f t="shared" si="36"/>
        <v>1</v>
      </c>
      <c r="Q95" s="82">
        <f t="shared" si="36"/>
        <v>0.99999999999999989</v>
      </c>
      <c r="R95" s="81">
        <f t="shared" si="36"/>
        <v>1</v>
      </c>
      <c r="S95" s="82">
        <f t="shared" si="36"/>
        <v>1.0000000000000002</v>
      </c>
      <c r="T95" s="81">
        <f t="shared" si="36"/>
        <v>1</v>
      </c>
      <c r="U95" s="82">
        <f t="shared" si="36"/>
        <v>1.0000000000000002</v>
      </c>
      <c r="V95" s="81">
        <f t="shared" si="36"/>
        <v>0.99999999999999989</v>
      </c>
      <c r="W95" s="82">
        <f t="shared" si="36"/>
        <v>1</v>
      </c>
      <c r="X95" s="81">
        <f t="shared" si="36"/>
        <v>1</v>
      </c>
      <c r="Y95" s="82">
        <f t="shared" si="36"/>
        <v>1</v>
      </c>
      <c r="Z95" s="81">
        <f t="shared" si="36"/>
        <v>1</v>
      </c>
      <c r="AA95" s="81">
        <f t="shared" si="36"/>
        <v>1</v>
      </c>
      <c r="AB95" s="81">
        <f t="shared" si="36"/>
        <v>1</v>
      </c>
      <c r="AC95" s="83">
        <f t="shared" si="36"/>
        <v>1</v>
      </c>
      <c r="AD95" s="84"/>
    </row>
    <row r="96" spans="1:31" ht="14" thickTop="1" x14ac:dyDescent="0.15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3" zoomScaleNormal="93" zoomScaleSheetLayoutView="85" zoomScalePageLayoutView="93" workbookViewId="0">
      <selection activeCell="D21" sqref="D21"/>
    </sheetView>
  </sheetViews>
  <sheetFormatPr baseColWidth="10" defaultColWidth="8.83203125" defaultRowHeight="13" x14ac:dyDescent="0.15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8.83203125" style="157" customWidth="1"/>
    <col min="9" max="11" width="8.83203125" style="157"/>
    <col min="12" max="12" width="9.33203125" style="157" bestFit="1" customWidth="1"/>
    <col min="13" max="16384" width="8.83203125" style="157"/>
  </cols>
  <sheetData>
    <row r="1" spans="1:15" ht="18" x14ac:dyDescent="0.2">
      <c r="C1" s="315" t="s">
        <v>83</v>
      </c>
      <c r="D1" s="315"/>
      <c r="E1" s="315"/>
      <c r="F1" s="216"/>
    </row>
    <row r="2" spans="1:15" ht="18" x14ac:dyDescent="0.2">
      <c r="C2" s="315" t="s">
        <v>57</v>
      </c>
      <c r="D2" s="315"/>
      <c r="E2" s="315"/>
      <c r="F2" s="216"/>
    </row>
    <row r="3" spans="1:15" ht="18" x14ac:dyDescent="0.2">
      <c r="C3" s="316">
        <f>Daily!A5</f>
        <v>44105</v>
      </c>
      <c r="D3" s="316"/>
      <c r="E3" s="316"/>
      <c r="F3" s="217"/>
    </row>
    <row r="4" spans="1:15" ht="14" thickBot="1" x14ac:dyDescent="0.2">
      <c r="C4" s="158"/>
      <c r="D4" s="158"/>
      <c r="E4" s="158"/>
      <c r="F4" s="218"/>
    </row>
    <row r="5" spans="1:15" ht="16" thickTop="1" x14ac:dyDescent="0.15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6" thickBot="1" x14ac:dyDescent="0.2">
      <c r="A6" s="160"/>
      <c r="B6" s="160"/>
      <c r="C6" s="312"/>
      <c r="D6" s="312"/>
      <c r="E6" s="314"/>
      <c r="F6" s="219"/>
    </row>
    <row r="7" spans="1:15" ht="19" thickTop="1" x14ac:dyDescent="0.15">
      <c r="A7" s="159"/>
      <c r="B7" s="159"/>
      <c r="C7" s="237">
        <f>Daily!A5</f>
        <v>44105</v>
      </c>
      <c r="D7" s="238">
        <f>IF(Daily!AB33=0,"",Daily!AB33)</f>
        <v>69278</v>
      </c>
      <c r="E7" s="239">
        <f>IF(Daily!AC33=0,"",Daily!AC33)</f>
        <v>69009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15">
      <c r="A8" s="159"/>
      <c r="B8" s="159"/>
      <c r="C8" s="240">
        <f>C7+1</f>
        <v>44106</v>
      </c>
      <c r="D8" s="241">
        <f>IF(Daily!AB64=0,"",Daily!AB64)</f>
        <v>66390</v>
      </c>
      <c r="E8" s="242">
        <f>IF(Daily!AC64=0,"",Daily!AC64)</f>
        <v>65660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15">
      <c r="A9" s="159"/>
      <c r="B9" s="159"/>
      <c r="C9" s="240">
        <f>C7+2</f>
        <v>44107</v>
      </c>
      <c r="D9" s="241">
        <f>IF(Daily!AB95=0,"",Daily!AB95)</f>
        <v>65056</v>
      </c>
      <c r="E9" s="242">
        <f>IF(Daily!AC95=0,"",Daily!AC95)</f>
        <v>64797</v>
      </c>
      <c r="F9" s="215"/>
      <c r="G9" s="211">
        <f t="shared" si="0"/>
        <v>2</v>
      </c>
      <c r="J9" s="211"/>
      <c r="K9" s="211"/>
      <c r="L9" s="211"/>
      <c r="M9" s="211"/>
      <c r="O9" s="211"/>
    </row>
    <row r="10" spans="1:15" ht="18" x14ac:dyDescent="0.15">
      <c r="A10" s="159"/>
      <c r="B10" s="159"/>
      <c r="C10" s="240">
        <f>C7+3</f>
        <v>44108</v>
      </c>
      <c r="D10" s="241">
        <f>IF(Daily!AB126=0,"",Daily!AB126)</f>
        <v>54928</v>
      </c>
      <c r="E10" s="242">
        <f>IF(Daily!AC126=0,"",Daily!AC126)</f>
        <v>54706</v>
      </c>
      <c r="F10" s="215"/>
      <c r="G10" s="211">
        <f t="shared" si="0"/>
        <v>3</v>
      </c>
      <c r="J10" s="211"/>
      <c r="K10" s="211"/>
      <c r="L10" s="211"/>
      <c r="M10" s="211"/>
      <c r="O10" s="211"/>
    </row>
    <row r="11" spans="1:15" ht="18" x14ac:dyDescent="0.15">
      <c r="A11" s="159"/>
      <c r="B11" s="159"/>
      <c r="C11" s="240">
        <f>C7+4</f>
        <v>44109</v>
      </c>
      <c r="D11" s="241">
        <f>IF(Daily!AB157=0,"",Daily!AB157)</f>
        <v>72654</v>
      </c>
      <c r="E11" s="242">
        <f>IF(Daily!AC157=0,"",Daily!AC157)</f>
        <v>72413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 x14ac:dyDescent="0.15">
      <c r="A12" s="159"/>
      <c r="B12" s="159"/>
      <c r="C12" s="240">
        <f>C7+5</f>
        <v>44110</v>
      </c>
      <c r="D12" s="241">
        <f>IF(Daily!AB188=0,"",Daily!AB188)</f>
        <v>70802</v>
      </c>
      <c r="E12" s="242">
        <f>IF(Daily!AC188=0,"",Daily!AC188)</f>
        <v>70585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 x14ac:dyDescent="0.15">
      <c r="A13" s="159"/>
      <c r="B13" s="159"/>
      <c r="C13" s="240">
        <f>C7+6</f>
        <v>44111</v>
      </c>
      <c r="D13" s="241">
        <f>IF(Daily!AB219=0,"",Daily!AB219)</f>
        <v>69117</v>
      </c>
      <c r="E13" s="242">
        <f>IF(Daily!AC219=0,"",Daily!AC219)</f>
        <v>68886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15">
      <c r="A14" s="159"/>
      <c r="B14" s="159"/>
      <c r="C14" s="240">
        <f>C7+7</f>
        <v>44112</v>
      </c>
      <c r="D14" s="241">
        <f>IF(Daily!AB250=0,"",Daily!AB250)</f>
        <v>68651</v>
      </c>
      <c r="E14" s="242">
        <f>IF(Daily!AC250=0,"",Daily!AC250)</f>
        <v>68434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 x14ac:dyDescent="0.15">
      <c r="A15" s="159"/>
      <c r="B15" s="159"/>
      <c r="C15" s="240">
        <f>C7+8</f>
        <v>44113</v>
      </c>
      <c r="D15" s="241">
        <f>IF(Daily!AB281=0,"",Daily!AB281)</f>
        <v>71145</v>
      </c>
      <c r="E15" s="242">
        <f>IF(Daily!AC281=0,"",Daily!AC281)</f>
        <v>70943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15">
      <c r="A16" s="159"/>
      <c r="B16" s="159"/>
      <c r="C16" s="240">
        <f>C7+9</f>
        <v>44114</v>
      </c>
      <c r="D16" s="241">
        <f>IF(Daily!AB312=0,"",Daily!AB312)</f>
        <v>31951</v>
      </c>
      <c r="E16" s="242">
        <f>IF(Daily!AC312=0,"",Daily!AC312)</f>
        <v>31794</v>
      </c>
      <c r="F16" s="215"/>
      <c r="G16" s="211">
        <f t="shared" si="0"/>
        <v>2</v>
      </c>
      <c r="J16" s="211"/>
      <c r="K16" s="211"/>
      <c r="L16" s="211"/>
      <c r="M16" s="211"/>
      <c r="O16" s="211"/>
    </row>
    <row r="17" spans="1:15" ht="18" x14ac:dyDescent="0.15">
      <c r="A17" s="159"/>
      <c r="B17" s="159"/>
      <c r="C17" s="240">
        <f>C7+10</f>
        <v>44115</v>
      </c>
      <c r="D17" s="241">
        <f>IF(Daily!AB343=0,"",Daily!AB343)</f>
        <v>24103</v>
      </c>
      <c r="E17" s="242">
        <f>IF(Daily!AC343=0,"",Daily!AC343)</f>
        <v>23985</v>
      </c>
      <c r="F17" s="215"/>
      <c r="G17" s="211">
        <f t="shared" si="0"/>
        <v>3</v>
      </c>
      <c r="J17" s="211"/>
      <c r="K17" s="211"/>
      <c r="L17" s="211"/>
      <c r="M17" s="211"/>
      <c r="O17" s="211"/>
    </row>
    <row r="18" spans="1:15" ht="18" x14ac:dyDescent="0.15">
      <c r="A18" s="159"/>
      <c r="B18" s="159"/>
      <c r="C18" s="240">
        <f>C7+11</f>
        <v>44116</v>
      </c>
      <c r="D18" s="241">
        <f>IF(Daily!AB374=0,"",Daily!AB374)</f>
        <v>71867</v>
      </c>
      <c r="E18" s="242">
        <f>IF(Daily!AC374=0,"",Daily!AC374)</f>
        <v>71623</v>
      </c>
      <c r="F18" s="215"/>
      <c r="G18" s="211">
        <f t="shared" si="0"/>
        <v>1</v>
      </c>
      <c r="J18" s="211"/>
      <c r="K18" s="211"/>
      <c r="L18" s="211"/>
      <c r="M18" s="211"/>
      <c r="O18" s="211"/>
    </row>
    <row r="19" spans="1:15" ht="18" x14ac:dyDescent="0.15">
      <c r="A19" s="159"/>
      <c r="B19" s="159"/>
      <c r="C19" s="240">
        <f>C7+12</f>
        <v>44117</v>
      </c>
      <c r="D19" s="241">
        <f>IF(Daily!AB405=0,"",Daily!AB405)</f>
        <v>69507</v>
      </c>
      <c r="E19" s="242">
        <f>IF(Daily!AC405=0,"",Daily!AC405)</f>
        <v>69245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 x14ac:dyDescent="0.15">
      <c r="A20" s="159"/>
      <c r="B20" s="159"/>
      <c r="C20" s="240">
        <f>C7+13</f>
        <v>44118</v>
      </c>
      <c r="D20" s="241">
        <f>IF(Daily!AB436=0,"",Daily!AB436)</f>
        <v>68679</v>
      </c>
      <c r="E20" s="242">
        <f>IF(Daily!AC436=0,"",Daily!AC436)</f>
        <v>68472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15">
      <c r="A21" s="159"/>
      <c r="B21" s="159"/>
      <c r="C21" s="240">
        <f>C7+14</f>
        <v>44119</v>
      </c>
      <c r="D21" s="241">
        <f>IF(Daily!AB467=0,"",Daily!AB467)</f>
        <v>70034</v>
      </c>
      <c r="E21" s="242">
        <f>IF(Daily!AC467=0,"",Daily!AC467)</f>
        <v>69851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15">
      <c r="A22" s="159"/>
      <c r="B22" s="159"/>
      <c r="C22" s="240">
        <f>C7+15</f>
        <v>44120</v>
      </c>
      <c r="D22" s="241">
        <f>IF(Daily!AB498=0,"",Daily!AB498)</f>
        <v>75589</v>
      </c>
      <c r="E22" s="242">
        <f>IF(Daily!AC498=0,"",Daily!AC498)</f>
        <v>75373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15">
      <c r="A23" s="159"/>
      <c r="B23" s="159"/>
      <c r="C23" s="240">
        <f>C7+16</f>
        <v>44121</v>
      </c>
      <c r="D23" s="241">
        <f>IF(Daily!AB529=0,"",Daily!AB529)</f>
        <v>69143</v>
      </c>
      <c r="E23" s="242">
        <f>IF(Daily!AC529=0,"",Daily!AC529)</f>
        <v>68953</v>
      </c>
      <c r="F23" s="215"/>
      <c r="G23" s="211">
        <f t="shared" si="0"/>
        <v>2</v>
      </c>
      <c r="J23" s="211"/>
      <c r="K23" s="211"/>
      <c r="L23" s="211"/>
      <c r="M23" s="211"/>
      <c r="O23" s="211"/>
    </row>
    <row r="24" spans="1:15" ht="18" x14ac:dyDescent="0.15">
      <c r="A24" s="159"/>
      <c r="B24" s="159"/>
      <c r="C24" s="240">
        <f>C7+17</f>
        <v>44122</v>
      </c>
      <c r="D24" s="241">
        <f>IF(Daily!AB560=0,"",Daily!AB560)</f>
        <v>56331</v>
      </c>
      <c r="E24" s="242">
        <f>IF(Daily!AC560=0,"",Daily!AC560)</f>
        <v>56200</v>
      </c>
      <c r="F24" s="215"/>
      <c r="G24" s="211">
        <f t="shared" si="0"/>
        <v>3</v>
      </c>
      <c r="J24" s="211"/>
      <c r="K24" s="211"/>
      <c r="L24" s="211"/>
      <c r="M24" s="211"/>
      <c r="O24" s="211"/>
    </row>
    <row r="25" spans="1:15" ht="18" x14ac:dyDescent="0.15">
      <c r="A25" s="159"/>
      <c r="B25" s="159"/>
      <c r="C25" s="240">
        <f>C7+18</f>
        <v>44123</v>
      </c>
      <c r="D25" s="241">
        <f>IF(Daily!AB591=0,"",Daily!AB591)</f>
        <v>87616</v>
      </c>
      <c r="E25" s="242">
        <f>IF(Daily!AC591=0,"",Daily!AC591)</f>
        <v>87387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 x14ac:dyDescent="0.15">
      <c r="A26" s="159"/>
      <c r="B26" s="159"/>
      <c r="C26" s="240">
        <f>C7+19</f>
        <v>44124</v>
      </c>
      <c r="D26" s="241">
        <f>IF(Daily!AB622=0,"",Daily!AB622)</f>
        <v>79058</v>
      </c>
      <c r="E26" s="242">
        <f>IF(Daily!AC622=0,"",Daily!AC622)</f>
        <v>78901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 x14ac:dyDescent="0.15">
      <c r="A27" s="159"/>
      <c r="B27" s="159"/>
      <c r="C27" s="240">
        <f>C7+20</f>
        <v>44125</v>
      </c>
      <c r="D27" s="241">
        <f>IF(Daily!AB653=0,"",Daily!AB653)</f>
        <v>80961</v>
      </c>
      <c r="E27" s="242">
        <f>IF(Daily!AC653=0,"",Daily!AC653)</f>
        <v>80759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15">
      <c r="A28" s="159"/>
      <c r="B28" s="159"/>
      <c r="C28" s="240">
        <f>C7+21</f>
        <v>44126</v>
      </c>
      <c r="D28" s="241">
        <f>IF(Daily!AB684=0,"",Daily!AB684)</f>
        <v>82048</v>
      </c>
      <c r="E28" s="242">
        <f>IF(Daily!AC684=0,"",Daily!AC684)</f>
        <v>81877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15">
      <c r="A29" s="159"/>
      <c r="B29" s="159"/>
      <c r="C29" s="240">
        <f>C7+22</f>
        <v>44127</v>
      </c>
      <c r="D29" s="241">
        <f>IF(Daily!AB715=0,"",Daily!AB715)</f>
        <v>82751</v>
      </c>
      <c r="E29" s="242">
        <f>IF(Daily!AC715=0,"",Daily!AC715)</f>
        <v>82389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15">
      <c r="A30" s="159"/>
      <c r="B30" s="159"/>
      <c r="C30" s="240">
        <f>C7+23</f>
        <v>44128</v>
      </c>
      <c r="D30" s="241">
        <f>IF(Daily!AB746=0,"",Daily!AB746)</f>
        <v>74875</v>
      </c>
      <c r="E30" s="242">
        <f>IF(Daily!AC746=0,"",Daily!AC746)</f>
        <v>74681</v>
      </c>
      <c r="F30" s="215"/>
      <c r="G30" s="211">
        <f>IF(D30="",0,IF(WEEKDAY(C30,2)=7,3,IF(H30="H",3,IF(WEEKDAY(C30,2)=6,2,1))))</f>
        <v>2</v>
      </c>
      <c r="K30" s="211"/>
      <c r="L30" s="211"/>
      <c r="M30" s="211"/>
      <c r="O30" s="211"/>
    </row>
    <row r="31" spans="1:15" ht="18" x14ac:dyDescent="0.15">
      <c r="A31" s="159"/>
      <c r="B31" s="159"/>
      <c r="C31" s="240">
        <f>C7+24</f>
        <v>44129</v>
      </c>
      <c r="D31" s="241">
        <f>IF(Daily!AB777=0,"",Daily!AB777)</f>
        <v>59325</v>
      </c>
      <c r="E31" s="241">
        <f>IF(Daily!AC777=0,"",Daily!AC777)</f>
        <v>59182</v>
      </c>
      <c r="F31" s="215"/>
      <c r="G31" s="211">
        <f t="shared" ref="G31:G32" si="1">IF(D31="",0,IF(WEEKDAY(C31,2)=7,3,IF(H31="H",3,IF(WEEKDAY(C31,2)=6,2,1))))</f>
        <v>3</v>
      </c>
      <c r="K31" s="211"/>
      <c r="L31" s="211"/>
      <c r="M31" s="211"/>
      <c r="O31" s="211"/>
    </row>
    <row r="32" spans="1:15" ht="18" x14ac:dyDescent="0.15">
      <c r="A32" s="159"/>
      <c r="B32" s="159"/>
      <c r="C32" s="240">
        <f>C7+25</f>
        <v>44130</v>
      </c>
      <c r="D32" s="241">
        <f>IF(Daily!AB808=0,"",Daily!AB808)</f>
        <v>81593</v>
      </c>
      <c r="E32" s="241">
        <f>IF(Daily!AC808=0,"",Daily!AC808)</f>
        <v>81429</v>
      </c>
      <c r="F32" s="215"/>
      <c r="G32" s="211">
        <f t="shared" si="1"/>
        <v>1</v>
      </c>
      <c r="K32" s="211"/>
      <c r="L32" s="211"/>
      <c r="M32" s="211"/>
    </row>
    <row r="33" spans="1:13" ht="18" x14ac:dyDescent="0.15">
      <c r="A33" s="159"/>
      <c r="B33" s="159"/>
      <c r="C33" s="240">
        <f>C7+26</f>
        <v>44131</v>
      </c>
      <c r="D33" s="241">
        <f>IF(Daily!AB839=0,"",Daily!AB839)</f>
        <v>89364</v>
      </c>
      <c r="E33" s="241">
        <f>IF(Daily!AC839=0,"",Daily!AC839)</f>
        <v>89168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 x14ac:dyDescent="0.15">
      <c r="A34" s="159"/>
      <c r="B34" s="159"/>
      <c r="C34" s="240">
        <f>C7+27</f>
        <v>44132</v>
      </c>
      <c r="D34" s="241">
        <f>IF(Daily!AB870=0,"",Daily!AB870)</f>
        <v>91669</v>
      </c>
      <c r="E34" s="242">
        <f>IF(Daily!AC870=0,"",Daily!AC870)</f>
        <v>91396</v>
      </c>
      <c r="F34" s="215"/>
      <c r="G34" s="211">
        <f t="shared" si="2"/>
        <v>1</v>
      </c>
      <c r="K34" s="211"/>
      <c r="M34" s="211"/>
    </row>
    <row r="35" spans="1:13" ht="18" x14ac:dyDescent="0.15">
      <c r="A35" s="159"/>
      <c r="B35" s="159"/>
      <c r="C35" s="240">
        <f>C7+28</f>
        <v>44133</v>
      </c>
      <c r="D35" s="241">
        <f>IF(Daily!AB901=0,"",Daily!AB901)</f>
        <v>88548</v>
      </c>
      <c r="E35" s="242">
        <f>IF(Daily!AC901=0,"",Daily!AC901)</f>
        <v>88396</v>
      </c>
      <c r="F35" s="215"/>
      <c r="G35" s="211">
        <f t="shared" si="2"/>
        <v>1</v>
      </c>
      <c r="K35" s="211"/>
      <c r="M35" s="211"/>
    </row>
    <row r="36" spans="1:13" ht="18" x14ac:dyDescent="0.15">
      <c r="A36" s="159"/>
      <c r="B36" s="159"/>
      <c r="C36" s="240">
        <f>C8+28</f>
        <v>44134</v>
      </c>
      <c r="D36" s="241">
        <f>IF(Daily!AB932=0,"",Daily!AB932)</f>
        <v>97185</v>
      </c>
      <c r="E36" s="242">
        <f>IF(Daily!AC932=0,"",Daily!AC932)</f>
        <v>96970</v>
      </c>
      <c r="F36" s="215"/>
      <c r="G36" s="211">
        <f t="shared" si="2"/>
        <v>1</v>
      </c>
      <c r="K36" s="211"/>
      <c r="M36" s="211"/>
    </row>
    <row r="37" spans="1:13" ht="19" thickBot="1" x14ac:dyDescent="0.2">
      <c r="A37" s="159"/>
      <c r="B37" s="159"/>
      <c r="C37" s="240">
        <f>C9+28</f>
        <v>44135</v>
      </c>
      <c r="D37" s="241">
        <f>IF(Daily!AB963=0,"",Daily!AB963)</f>
        <v>82928</v>
      </c>
      <c r="E37" s="243">
        <f>IF(Daily!AC963=0,"",Daily!AC963)</f>
        <v>82694</v>
      </c>
      <c r="F37" s="215"/>
      <c r="G37" s="211">
        <f t="shared" si="2"/>
        <v>2</v>
      </c>
      <c r="M37" s="211"/>
    </row>
    <row r="38" spans="1:13" ht="17" thickTop="1" thickBot="1" x14ac:dyDescent="0.2">
      <c r="A38" s="159"/>
      <c r="B38" s="159"/>
      <c r="C38" s="165" t="s">
        <v>41</v>
      </c>
      <c r="D38" s="210">
        <f>SUM(D7:D37)</f>
        <v>2223146</v>
      </c>
      <c r="E38" s="209">
        <f>SUM(E7:E37)</f>
        <v>2216158</v>
      </c>
      <c r="F38" s="220"/>
      <c r="G38" s="164"/>
      <c r="H38" s="164"/>
      <c r="I38" s="164"/>
    </row>
    <row r="39" spans="1:13" ht="16" thickTop="1" x14ac:dyDescent="0.2">
      <c r="A39" s="161"/>
      <c r="B39" s="162"/>
      <c r="C39" s="163" t="s">
        <v>61</v>
      </c>
      <c r="D39" s="162"/>
      <c r="E39" s="162"/>
      <c r="F39" s="221"/>
    </row>
    <row r="40" spans="1:13" x14ac:dyDescent="0.15">
      <c r="A40" s="161"/>
      <c r="B40" s="162"/>
      <c r="C40" s="162"/>
      <c r="D40" s="162"/>
      <c r="E40" s="162"/>
      <c r="F40" s="221"/>
    </row>
    <row r="41" spans="1:13" ht="15" x14ac:dyDescent="0.2">
      <c r="A41" s="161"/>
      <c r="C41" s="167" t="s">
        <v>64</v>
      </c>
      <c r="D41" s="164">
        <f>MAX(D7:D37)</f>
        <v>97185</v>
      </c>
      <c r="E41" s="164">
        <f>MAX(E7:E37)</f>
        <v>96970</v>
      </c>
      <c r="F41" s="222"/>
    </row>
    <row r="42" spans="1:13" ht="17" x14ac:dyDescent="0.3">
      <c r="A42" s="161"/>
      <c r="C42" s="167" t="s">
        <v>62</v>
      </c>
      <c r="D42" s="236">
        <f>IF(D38=0,"-",INDEX($C$7:$C$37,MATCH(MAX(D$7:D$37),D$7:D$37,0)))</f>
        <v>44134</v>
      </c>
      <c r="E42" s="236">
        <f>IF(E38=0,"-",INDEX($C$7:$C$37,MATCH(MAX(E$7:E$37),E$7:E$37,0)))</f>
        <v>44134</v>
      </c>
      <c r="F42" s="223"/>
    </row>
    <row r="43" spans="1:13" ht="15" x14ac:dyDescent="0.2">
      <c r="A43" s="161"/>
      <c r="C43" s="167" t="s">
        <v>63</v>
      </c>
      <c r="D43" s="164">
        <f>IF(D38=0,0,AVERAGEIF($G$7:$G$37,"&gt;0",D$7:D$37))</f>
        <v>71714.387096774197</v>
      </c>
      <c r="E43" s="164">
        <f>IF(E38=0,0,AVERAGEIF($G$7:$G$37,"&gt;0",E$7:E$37))</f>
        <v>71488.967741935485</v>
      </c>
      <c r="F43" s="222"/>
    </row>
    <row r="44" spans="1:13" ht="15" x14ac:dyDescent="0.2">
      <c r="A44" s="161"/>
      <c r="C44" s="167" t="s">
        <v>68</v>
      </c>
      <c r="D44" s="212">
        <f>SUMIF($G$7:$G$37,1,D$7:D$37)</f>
        <v>1704506</v>
      </c>
      <c r="E44" s="212">
        <f>SUMIF($G$7:$G$37,1,E$7:E$37)</f>
        <v>1699166</v>
      </c>
      <c r="F44" s="222"/>
    </row>
    <row r="45" spans="1:13" ht="15" x14ac:dyDescent="0.2">
      <c r="A45" s="161"/>
      <c r="C45" s="167" t="s">
        <v>65</v>
      </c>
      <c r="D45" s="164">
        <f>IF(D38=0,0,AVERAGEIF($G$7:$G$37,1,D$7:D$37))</f>
        <v>77477.545454545456</v>
      </c>
      <c r="E45" s="164">
        <f>IF(E38=0,0,AVERAGEIF($G$7:$G$37,1,E$7:E$37))</f>
        <v>77234.818181818177</v>
      </c>
      <c r="F45" s="222"/>
    </row>
    <row r="46" spans="1:13" ht="15" x14ac:dyDescent="0.2">
      <c r="C46" s="168" t="s">
        <v>66</v>
      </c>
      <c r="D46" s="212">
        <f>SUMIF($G$7:$G$37,2,D$7:D$37)</f>
        <v>323953</v>
      </c>
      <c r="E46" s="212">
        <f>SUMIF($G$7:$G$37,2,E$7:E$37)</f>
        <v>322919</v>
      </c>
      <c r="F46" s="224"/>
    </row>
    <row r="47" spans="1:13" ht="15" x14ac:dyDescent="0.2">
      <c r="C47" s="168" t="s">
        <v>67</v>
      </c>
      <c r="D47" s="164">
        <f>IFERROR(IF(D38=0,0,AVERAGEIF($G$7:$G$37,2,D$7:D$37)),0)</f>
        <v>64790.6</v>
      </c>
      <c r="E47" s="164">
        <f>IFERROR(IF(E38=0,0,AVERAGEIF($G$7:$G$37,2,E$7:E$37)),0)</f>
        <v>64583.8</v>
      </c>
      <c r="F47" s="224"/>
    </row>
    <row r="48" spans="1:13" ht="15" x14ac:dyDescent="0.2">
      <c r="C48" s="168" t="s">
        <v>72</v>
      </c>
      <c r="D48" s="212">
        <f>SUMIF($G$7:$G$37,3,D$7:D$37)</f>
        <v>194687</v>
      </c>
      <c r="E48" s="212">
        <f>SUMIF($G$7:$G$37,3,E$7:E$37)</f>
        <v>194073</v>
      </c>
      <c r="F48" s="225"/>
    </row>
    <row r="49" spans="3:6" ht="15" x14ac:dyDescent="0.2">
      <c r="C49" s="168" t="s">
        <v>71</v>
      </c>
      <c r="D49" s="164">
        <f>IFERROR(IF(D38=0,0,AVERAGEIF($G$7:$G$37,3,D$7:D$37)),0)</f>
        <v>48671.75</v>
      </c>
      <c r="E49" s="164">
        <f>IFERROR(IF(E38=0,0,AVERAGEIF($G$7:$G$37,3,E$7:E$37)),0)</f>
        <v>48518.25</v>
      </c>
      <c r="F49" s="225"/>
    </row>
    <row r="50" spans="3:6" ht="15" x14ac:dyDescent="0.2">
      <c r="C50" s="168" t="s">
        <v>70</v>
      </c>
      <c r="D50" s="225">
        <f>+D46+D48</f>
        <v>518640</v>
      </c>
      <c r="E50" s="225">
        <f>+E46+E48</f>
        <v>516992</v>
      </c>
      <c r="F50" s="225"/>
    </row>
    <row r="51" spans="3:6" ht="15" x14ac:dyDescent="0.2">
      <c r="C51" s="168" t="s">
        <v>69</v>
      </c>
      <c r="D51" s="213">
        <f>IFERROR(IF(D38=0,0,AVERAGEIF($G7:$G37,"&gt;1",D7:D37)),0)</f>
        <v>57626.666666666664</v>
      </c>
      <c r="E51" s="213">
        <f>IFERROR(IF(E38=0,0,AVERAGEIF($G7:$G37,"&gt;1",E7:E37)),0)</f>
        <v>57443.555555555555</v>
      </c>
      <c r="F51" s="225"/>
    </row>
    <row r="52" spans="3:6" x14ac:dyDescent="0.15">
      <c r="C52" s="169" t="s">
        <v>41</v>
      </c>
      <c r="D52" s="212">
        <f>+D44+D46+D48</f>
        <v>2223146</v>
      </c>
      <c r="E52" s="212">
        <f>+E44+E46+E48</f>
        <v>2216158</v>
      </c>
      <c r="F52" s="222"/>
    </row>
    <row r="53" spans="3:6" hidden="1" x14ac:dyDescent="0.15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15"/>
    <row r="55" spans="3:6" hidden="1" x14ac:dyDescent="0.15"/>
    <row r="56" spans="3:6" hidden="1" x14ac:dyDescent="0.15"/>
    <row r="57" spans="3:6" hidden="1" x14ac:dyDescent="0.15"/>
    <row r="58" spans="3:6" hidden="1" x14ac:dyDescent="0.15">
      <c r="C58" s="235" t="s">
        <v>73</v>
      </c>
      <c r="D58" s="235"/>
      <c r="E58" s="235"/>
    </row>
    <row r="59" spans="3:6" hidden="1" x14ac:dyDescent="0.15">
      <c r="C59" s="166" t="s">
        <v>74</v>
      </c>
      <c r="D59" s="213">
        <f>AVERAGE(D15,D22,D29,D36)</f>
        <v>81667.5</v>
      </c>
      <c r="E59" s="213">
        <f t="array" ref="E59">AVERAGE(IF(WEEKDAY($C$7:$C$37,2)=1,E$7:E$37))</f>
        <v>78213</v>
      </c>
      <c r="F59" s="213"/>
    </row>
    <row r="60" spans="3:6" hidden="1" x14ac:dyDescent="0.15">
      <c r="C60" s="166" t="s">
        <v>75</v>
      </c>
      <c r="D60" s="213">
        <f t="array" ref="D60">AVERAGE(IF(WEEKDAY($C$7:$C$37,2)=2,D$7:D$37))</f>
        <v>77182.75</v>
      </c>
      <c r="E60" s="213">
        <f t="array" ref="E60">AVERAGE(IF(WEEKDAY($C$7:$C$37,2)=2,E$7:E$37))</f>
        <v>76974.75</v>
      </c>
    </row>
    <row r="61" spans="3:6" hidden="1" x14ac:dyDescent="0.15">
      <c r="C61" s="166" t="s">
        <v>76</v>
      </c>
      <c r="D61" s="213">
        <f t="array" ref="D61">AVERAGE(IF(WEEKDAY($C$7:$C$37,2)=3,D$7:D$37))</f>
        <v>77606.5</v>
      </c>
      <c r="E61" s="213">
        <f t="array" ref="E61">AVERAGE(IF(WEEKDAY($C$7:$C$37,2)=3,E$7:E$37))</f>
        <v>77378.25</v>
      </c>
    </row>
    <row r="62" spans="3:6" hidden="1" x14ac:dyDescent="0.15">
      <c r="C62" s="166" t="s">
        <v>77</v>
      </c>
      <c r="D62" s="213">
        <f t="array" ref="D62">AVERAGE(IF(WEEKDAY($C$7:$C$37,2)=4,D$7:D$37))</f>
        <v>75711.8</v>
      </c>
      <c r="E62" s="213">
        <f t="array" ref="E62">AVERAGE(IF(WEEKDAY($C$7:$C$37,2)=4,E$7:E$37))</f>
        <v>75513.399999999994</v>
      </c>
    </row>
    <row r="63" spans="3:6" hidden="1" x14ac:dyDescent="0.15">
      <c r="C63" s="166" t="s">
        <v>78</v>
      </c>
      <c r="D63" s="213">
        <f t="array" ref="D63">AVERAGE(IF(WEEKDAY($C$7:$C$37,2)=5,D$7:D$37))</f>
        <v>78612</v>
      </c>
      <c r="E63" s="213">
        <f t="array" ref="E63">AVERAGE(IF(WEEKDAY($C$7:$C$37,2)=5,E$7:E$37))</f>
        <v>78267</v>
      </c>
    </row>
    <row r="64" spans="3:6" hidden="1" x14ac:dyDescent="0.15">
      <c r="C64" s="166" t="s">
        <v>79</v>
      </c>
      <c r="D64" s="213">
        <f>AVERAGEIF($G$7:$G$37,2,D$7:D$37)</f>
        <v>64790.6</v>
      </c>
      <c r="E64" s="213">
        <f>AVERAGEIF($G$7:$G$37,2,E$7:E$37)</f>
        <v>64583.8</v>
      </c>
    </row>
    <row r="65" spans="3:5" hidden="1" x14ac:dyDescent="0.15">
      <c r="C65" s="166" t="s">
        <v>80</v>
      </c>
      <c r="D65" s="213">
        <f>AVERAGEIF($G$7:$G$37,3,D$7:D$37)</f>
        <v>48671.75</v>
      </c>
      <c r="E65" s="213">
        <f>AVERAGEIF($G$7:$G$37,3,E$7:E$37)</f>
        <v>48518.25</v>
      </c>
    </row>
    <row r="68" spans="3:5" x14ac:dyDescent="0.15">
      <c r="C68" s="166"/>
      <c r="D68" s="213"/>
    </row>
    <row r="69" spans="3:5" x14ac:dyDescent="0.15">
      <c r="C69" s="166"/>
      <c r="D69" s="213"/>
    </row>
    <row r="70" spans="3:5" x14ac:dyDescent="0.15">
      <c r="C70" s="166"/>
      <c r="D70" s="213"/>
    </row>
    <row r="71" spans="3:5" x14ac:dyDescent="0.15">
      <c r="C71" s="166"/>
      <c r="D71" s="213"/>
    </row>
    <row r="72" spans="3:5" x14ac:dyDescent="0.15">
      <c r="C72" s="166"/>
      <c r="D72" s="213"/>
    </row>
    <row r="73" spans="3:5" x14ac:dyDescent="0.15">
      <c r="C73" s="166"/>
      <c r="D73" s="213"/>
    </row>
    <row r="74" spans="3:5" x14ac:dyDescent="0.15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6C1A4A-F989-49EE-B71A-C262516E070F}"/>
</file>

<file path=customXml/itemProps2.xml><?xml version="1.0" encoding="utf-8"?>
<ds:datastoreItem xmlns:ds="http://schemas.openxmlformats.org/officeDocument/2006/customXml" ds:itemID="{3D412C95-A344-4C5F-8AD4-649354CFDDDF}"/>
</file>

<file path=customXml/itemProps3.xml><?xml version="1.0" encoding="utf-8"?>
<ds:datastoreItem xmlns:ds="http://schemas.openxmlformats.org/officeDocument/2006/customXml" ds:itemID="{853746AA-65DD-4D65-A354-F4F5682D70B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2020-10-31T21:42:49Z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